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zanarn1\Desktop\SI-griglia\"/>
    </mc:Choice>
  </mc:AlternateContent>
  <bookViews>
    <workbookView xWindow="0" yWindow="0" windowWidth="25370" windowHeight="12320"/>
  </bookViews>
  <sheets>
    <sheet name="Spiegazioni" sheetId="10" r:id="rId1"/>
    <sheet name="Orario settimanale" sheetId="11" r:id="rId2"/>
    <sheet name="WL" sheetId="2" state="hidden" r:id="rId3"/>
    <sheet name="Tabelle1" sheetId="12" r:id="rId4"/>
    <sheet name="Stundenplan" sheetId="1" state="hidden" r:id="rId5"/>
    <sheet name="BerG" sheetId="3" state="hidden" r:id="rId6"/>
    <sheet name="BerK" sheetId="4" state="hidden" r:id="rId7"/>
    <sheet name="BerAZ" sheetId="5" state="hidden" r:id="rId8"/>
    <sheet name="BerUNT" sheetId="6" state="hidden" r:id="rId9"/>
    <sheet name="BerBS" sheetId="7" state="hidden" r:id="rId10"/>
    <sheet name="BerWald" sheetId="8" state="hidden" r:id="rId11"/>
    <sheet name="BerKLL" sheetId="9" state="hidden" r:id="rId12"/>
  </sheets>
  <definedNames>
    <definedName name="_xlnm.Print_Area" localSheetId="1">'Orario settimanale'!$A$1:$L$81</definedName>
    <definedName name="_xlnm.Print_Area" localSheetId="4">Stundenplan!$A$1:$L$45</definedName>
    <definedName name="erkärungen">'Orario settimanale'!$C$11:$L$11,'Orario settimanale'!$C$13:$L$13,'Orario settimanale'!$C$15:$L$15,'Orario settimanale'!$C$17:$L$17,'Orario settimanale'!$C$19:$L$19,'Orario settimanale'!$C$21:$L$21,'Orario settimanale'!$C$23:$L$23,'Orario settimanale'!$C$25:$L$25,'Orario settimanale'!#REF!,'Orario settimanale'!$C$27:$L$27,'Orario settimanale'!$C$29:$L$29,'Orario settimanale'!$C$31:$L$31,'Orario settimanale'!$C$33:$L$33,'Orario settimanale'!$C$35:$L$35,'Orario settimanale'!#REF!,'Orario settimanale'!#REF!</definedName>
    <definedName name="erkl_links">'Orario settimanale'!$C$11,'Orario settimanale'!$C$13,'Orario settimanale'!$C$15,'Orario settimanale'!$C$17,'Orario settimanale'!$C$19,'Orario settimanale'!$C$21,'Orario settimanale'!$C$23,'Orario settimanale'!$C$25,'Orario settimanale'!#REF!,'Orario settimanale'!$C$27,'Orario settimanale'!$C$29,'Orario settimanale'!$C$31,'Orario settimanale'!$C$33,'Orario settimanale'!$C$35,'Orario settimanale'!#REF!,'Orario settimanale'!#REF!,'Orario settimanale'!$E$11,'Orario settimanale'!$E$13,'Orario settimanale'!$E$15,'Orario settimanale'!$E$17,'Orario settimanale'!$E$19,'Orario settimanale'!$E$21,'Orario settimanale'!$E$23,'Orario settimanale'!$E$25,'Orario settimanale'!$E$27,'Orario settimanale'!$E$29,'Orario settimanale'!$E$31,'Orario settimanale'!$E$33,'Orario settimanale'!$E$35,'Orario settimanale'!#REF!,'Orario settimanale'!#REF!,'Orario settimanale'!$G$11,'Orario settimanale'!$G$13,'Orario settimanale'!$G$15,'Orario settimanale'!$G$17,'Orario settimanale'!$G$19,'Orario settimanale'!$G$21,'Orario settimanale'!$G$23,'Orario settimanale'!$G$25,'Orario settimanale'!#REF!,'Orario settimanale'!#REF!,'Orario settimanale'!$I$11</definedName>
    <definedName name="Fächer" localSheetId="1">'Orario settimanale'!$C$10:$L$10,'Orario settimanale'!$C$12:$L$12,'Orario settimanale'!$C$14:$L$14,'Orario settimanale'!$C$16:$L$16,'Orario settimanale'!$C$18:$L$18,'Orario settimanale'!$C$20:$L$20,'Orario settimanale'!$C$22:$L$22,'Orario settimanale'!$C$24:$L$24,'Orario settimanale'!#REF!,'Orario settimanale'!$C$26:$L$26,'Orario settimanale'!$C$28:$L$28,'Orario settimanale'!$C$30:$L$30,'Orario settimanale'!$C$32:$L$32,'Orario settimanale'!$C$34:$L$34,'Orario settimanale'!#REF!,'Orario settimanale'!#REF!</definedName>
    <definedName name="Fächer">Stundenplan!$C$9:$L$9,Stundenplan!$C$11:$L$11,Stundenplan!$C$13:$L$13,Stundenplan!$C$15:$L$15,Stundenplan!$C$17:$L$17,Stundenplan!$C$19:$L$19,Stundenplan!$C$21:$L$21,Stundenplan!$C$23:$L$23,Stundenplan!$C$25:$L$25,Stundenplan!$C$27:$L$27,Stundenplan!$C$29:$L$29,Stundenplan!$C$31:$L$31,Stundenplan!$C$33:$L$33,Stundenplan!$C$35:$L$35,Stundenplan!$C$37:$L$37,Stundenplan!$C$39:$L$39</definedName>
    <definedName name="IFISS">'Orario settimanale'!$C$11,'Orario settimanale'!$C$13,'Orario settimanale'!$C$15,'Orario settimanale'!$C$17,'Orario settimanale'!$C$19,'Orario settimanale'!$C$21,'Orario settimanale'!$C$23,'Orario settimanale'!$C$25,'Orario settimanale'!#REF!,'Orario settimanale'!$C$27,'Orario settimanale'!$C$29,'Orario settimanale'!$C$31,'Orario settimanale'!$C$33,'Orario settimanale'!$C$35,'Orario settimanale'!#REF!,'Orario settimanale'!#REF!,'Orario settimanale'!$E$35,'Orario settimanale'!$E$33,'Orario settimanale'!$E$31,'Orario settimanale'!$E$29,'Orario settimanale'!$E$27,'Orario settimanale'!#REF!,'Orario settimanale'!$E$25,'Orario settimanale'!$E$23,'Orario settimanale'!$E$21,'Orario settimanale'!$E$19,'Orario settimanale'!$E$17,'Orario settimanale'!$E$15,'Orario settimanale'!$E$13,'Orario settimanale'!$E$11,'Orario settimanale'!$G$11,'Orario settimanale'!$G$13,'Orario settimanale'!$G$15,'Orario settimanale'!$G$17,'Orario settimanale'!$G$19,'Orario settimanale'!$G$21,'Orario settimanale'!$G$23,'Orario settimanale'!$G$25,'Orario settimanale'!#REF!,'Orario settimanale'!$I$11,'Orario settimanale'!$I$13,'Orario settimanale'!$I$15</definedName>
    <definedName name="ISSIF2">'Orario settimanale'!$D$11,'Orario settimanale'!$D$13,'Orario settimanale'!$D$15,'Orario settimanale'!$D$17,'Orario settimanale'!$D$19,'Orario settimanale'!$D$21,'Orario settimanale'!$D$23,'Orario settimanale'!$D$25,'Orario settimanale'!#REF!,'Orario settimanale'!$D$27,'Orario settimanale'!$D$29,'Orario settimanale'!$D$31,'Orario settimanale'!$D$33,'Orario settimanale'!$D$35,'Orario settimanale'!#REF!,'Orario settimanale'!$F$11,'Orario settimanale'!$F$13,'Orario settimanale'!$F$15,'Orario settimanale'!$F$17,'Orario settimanale'!$F$19,'Orario settimanale'!$F$21,'Orario settimanale'!$F$23,'Orario settimanale'!$F$25,'Orario settimanale'!#REF!,'Orario settimanale'!$F$27,'Orario settimanale'!$F$29,'Orario settimanale'!$F$31,'Orario settimanale'!$F$33,'Orario settimanale'!$F$35,'Orario settimanale'!#REF!,'Orario settimanale'!$H$11,'Orario settimanale'!$H$13,'Orario settimanale'!$H$15,'Orario settimanale'!$H$17,'Orario settimanale'!$H$19,'Orario settimanale'!$H$21,'Orario settimanale'!$H$23,'Orario settimanale'!$H$25,'Orario settimanale'!#REF!,'Orario settimanale'!$J$11,'Orario settimanale'!$J$13,'Orario settimanale'!$J$15</definedName>
    <definedName name="Lehrpersonen" localSheetId="1">'Orario settimanale'!$C$11:$L$11,'Orario settimanale'!$C$13:$L$13,'Orario settimanale'!$C$15:$L$15,'Orario settimanale'!$C$17:$L$17,'Orario settimanale'!$C$19:$L$19,'Orario settimanale'!$C$21:$L$21,'Orario settimanale'!$C$23:$L$23,'Orario settimanale'!$C$25:$L$25,'Orario settimanale'!#REF!,'Orario settimanale'!$C$27:$L$27,'Orario settimanale'!$C$29:$L$29,'Orario settimanale'!$C$31:$L$31,'Orario settimanale'!$C$33:$L$33,'Orario settimanale'!$C$35:$L$35,'Orario settimanale'!#REF!,'Orario settimanale'!#REF!</definedName>
    <definedName name="Lehrpersonen">Stundenplan!$C$10:$L$10,Stundenplan!$C$12:$L$12,Stundenplan!$C$14:$L$14,Stundenplan!$C$16:$L$16,Stundenplan!$C$18:$L$18,Stundenplan!$C$20:$L$20,Stundenplan!$C$22:$L$22,Stundenplan!$C$24:$L$24,Stundenplan!$C$26:$L$26,Stundenplan!$C$28:$L$28,Stundenplan!$C$30:$L$30,Stundenplan!$C$32:$L$32,Stundenplan!$C$34:$L$34,Stundenplan!$C$36:$L$36,Stundenplan!$C$38:$L$38,Stundenplan!$C$40:$L$40</definedName>
    <definedName name="Spezifikationen" localSheetId="1">'Orario settimanale'!$C$11:$L$11,'Orario settimanale'!$C$13:$L$13,'Orario settimanale'!$C$15:$L$15,'Orario settimanale'!$C$17:$L$17,'Orario settimanale'!$C$19:$L$19,'Orario settimanale'!$C$21:$L$21,'Orario settimanale'!$C$23:$L$23,'Orario settimanale'!$C$25:$L$25,'Orario settimanale'!#REF!,'Orario settimanale'!$C$27:$L$27,'Orario settimanale'!$C$29:$L$29,'Orario settimanale'!$C$31:$L$31,'Orario settimanale'!$C$33:$L$33,'Orario settimanale'!$C$35:$L$35,'Orario settimanale'!#REF!,'Orario settimanale'!#REF!</definedName>
    <definedName name="Spezifikationen">Stundenplan!$C$10:$L$10,Stundenplan!$C$12:$L$12,Stundenplan!$C$14:$L$14,Stundenplan!$C$16:$L$16,Stundenplan!$C$18:$L$18,Stundenplan!$C$20:$L$20,Stundenplan!$C$22:$L$22,Stundenplan!$C$24:$L$24,Stundenplan!$C$26:$L$26,Stundenplan!$C$28:$L$28,Stundenplan!$C$30:$L$30,Stundenplan!$C$32:$L$32,Stundenplan!$C$34:$L$34,Stundenplan!$C$36:$L$36,Stundenplan!$C$38:$L$38,Stundenplan!$C$40:$L$40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6" i="11" l="1"/>
  <c r="C5" i="11"/>
  <c r="C37" i="11" l="1"/>
  <c r="A69" i="11" l="1"/>
  <c r="A68" i="11"/>
  <c r="C124" i="2" l="1"/>
  <c r="B124" i="2"/>
  <c r="C127" i="2" s="1"/>
  <c r="B123" i="2"/>
  <c r="B127" i="2" l="1"/>
  <c r="C126" i="2" l="1"/>
  <c r="B126" i="2"/>
  <c r="C120" i="2" l="1"/>
  <c r="B120" i="2"/>
  <c r="C123" i="2"/>
  <c r="C122" i="2"/>
  <c r="B122" i="2"/>
  <c r="C125" i="2" s="1"/>
  <c r="C121" i="2"/>
  <c r="B121" i="2"/>
  <c r="B125" i="2" l="1"/>
  <c r="C128" i="2"/>
  <c r="B128" i="2" l="1"/>
  <c r="A1" i="2"/>
  <c r="A128" i="2" l="1"/>
  <c r="A136" i="2"/>
  <c r="A135" i="2"/>
  <c r="A123" i="2"/>
  <c r="A124" i="2"/>
  <c r="A119" i="2"/>
  <c r="A120" i="2"/>
  <c r="A121" i="2"/>
  <c r="A122" i="2"/>
  <c r="D4" i="11"/>
  <c r="H3" i="11"/>
  <c r="I4" i="11" l="1"/>
  <c r="L37" i="11" l="1"/>
  <c r="L38" i="11"/>
  <c r="I39" i="11"/>
  <c r="I38" i="11"/>
  <c r="I37" i="11"/>
  <c r="L39" i="11" l="1"/>
  <c r="C38" i="11"/>
  <c r="AH35" i="11"/>
  <c r="AH34" i="11"/>
  <c r="AH33" i="11"/>
  <c r="AH32" i="11"/>
  <c r="AH31" i="11"/>
  <c r="AH30" i="11"/>
  <c r="AH29" i="11"/>
  <c r="AH28" i="11"/>
  <c r="AH27" i="11"/>
  <c r="AH26" i="11"/>
  <c r="AH23" i="11"/>
  <c r="AH22" i="11"/>
  <c r="AH21" i="11"/>
  <c r="AH20" i="11"/>
  <c r="AH19" i="11"/>
  <c r="AH18" i="11"/>
  <c r="AH17" i="11"/>
  <c r="AH16" i="11"/>
  <c r="AH15" i="11"/>
  <c r="AH14" i="11"/>
  <c r="AH13" i="11"/>
  <c r="AH12" i="11"/>
  <c r="AH11" i="11"/>
  <c r="AH10" i="11"/>
  <c r="AT7" i="11"/>
  <c r="AR7" i="11"/>
  <c r="AP7" i="11"/>
  <c r="AN7" i="11"/>
  <c r="AL7" i="11"/>
  <c r="C39" i="11" l="1"/>
  <c r="L40" i="9" l="1"/>
  <c r="K40" i="9"/>
  <c r="J40" i="9"/>
  <c r="I40" i="9"/>
  <c r="H40" i="9"/>
  <c r="G40" i="9"/>
  <c r="F40" i="9"/>
  <c r="E40" i="9"/>
  <c r="D40" i="9"/>
  <c r="C40" i="9"/>
  <c r="L39" i="9"/>
  <c r="K39" i="9"/>
  <c r="J39" i="9"/>
  <c r="I39" i="9"/>
  <c r="H39" i="9"/>
  <c r="G39" i="9"/>
  <c r="F39" i="9"/>
  <c r="E39" i="9"/>
  <c r="D39" i="9"/>
  <c r="C39" i="9"/>
  <c r="B39" i="9"/>
  <c r="A39" i="9"/>
  <c r="L38" i="9"/>
  <c r="K38" i="9"/>
  <c r="J38" i="9"/>
  <c r="I38" i="9"/>
  <c r="H38" i="9"/>
  <c r="G38" i="9"/>
  <c r="F38" i="9"/>
  <c r="E38" i="9"/>
  <c r="D38" i="9"/>
  <c r="C38" i="9"/>
  <c r="L37" i="9"/>
  <c r="K37" i="9"/>
  <c r="J37" i="9"/>
  <c r="I37" i="9"/>
  <c r="H37" i="9"/>
  <c r="G37" i="9"/>
  <c r="F37" i="9"/>
  <c r="E37" i="9"/>
  <c r="D37" i="9"/>
  <c r="C37" i="9"/>
  <c r="B37" i="9"/>
  <c r="A37" i="9"/>
  <c r="L36" i="9"/>
  <c r="K36" i="9"/>
  <c r="J36" i="9"/>
  <c r="I36" i="9"/>
  <c r="H36" i="9"/>
  <c r="G36" i="9"/>
  <c r="F36" i="9"/>
  <c r="E36" i="9"/>
  <c r="D36" i="9"/>
  <c r="C36" i="9"/>
  <c r="L35" i="9"/>
  <c r="K35" i="9"/>
  <c r="J35" i="9"/>
  <c r="I35" i="9"/>
  <c r="H35" i="9"/>
  <c r="G35" i="9"/>
  <c r="F35" i="9"/>
  <c r="E35" i="9"/>
  <c r="D35" i="9"/>
  <c r="C35" i="9"/>
  <c r="B35" i="9"/>
  <c r="A35" i="9"/>
  <c r="L34" i="9"/>
  <c r="K34" i="9"/>
  <c r="J34" i="9"/>
  <c r="I34" i="9"/>
  <c r="H34" i="9"/>
  <c r="G34" i="9"/>
  <c r="F34" i="9"/>
  <c r="E34" i="9"/>
  <c r="D34" i="9"/>
  <c r="C34" i="9"/>
  <c r="L33" i="9"/>
  <c r="K33" i="9"/>
  <c r="J33" i="9"/>
  <c r="I33" i="9"/>
  <c r="H33" i="9"/>
  <c r="G33" i="9"/>
  <c r="F33" i="9"/>
  <c r="E33" i="9"/>
  <c r="D33" i="9"/>
  <c r="C33" i="9"/>
  <c r="B33" i="9"/>
  <c r="A33" i="9"/>
  <c r="L32" i="9"/>
  <c r="K32" i="9"/>
  <c r="J32" i="9"/>
  <c r="I32" i="9"/>
  <c r="H32" i="9"/>
  <c r="G32" i="9"/>
  <c r="F32" i="9"/>
  <c r="E32" i="9"/>
  <c r="D32" i="9"/>
  <c r="C32" i="9"/>
  <c r="L31" i="9"/>
  <c r="K31" i="9"/>
  <c r="J31" i="9"/>
  <c r="I31" i="9"/>
  <c r="H31" i="9"/>
  <c r="G31" i="9"/>
  <c r="F31" i="9"/>
  <c r="E31" i="9"/>
  <c r="D31" i="9"/>
  <c r="C31" i="9"/>
  <c r="B31" i="9"/>
  <c r="A31" i="9"/>
  <c r="L30" i="9"/>
  <c r="K30" i="9"/>
  <c r="J30" i="9"/>
  <c r="I30" i="9"/>
  <c r="H30" i="9"/>
  <c r="G30" i="9"/>
  <c r="F30" i="9"/>
  <c r="E30" i="9"/>
  <c r="D30" i="9"/>
  <c r="C30" i="9"/>
  <c r="L29" i="9"/>
  <c r="K29" i="9"/>
  <c r="J29" i="9"/>
  <c r="I29" i="9"/>
  <c r="H29" i="9"/>
  <c r="G29" i="9"/>
  <c r="F29" i="9"/>
  <c r="E29" i="9"/>
  <c r="D29" i="9"/>
  <c r="C29" i="9"/>
  <c r="B29" i="9"/>
  <c r="A29" i="9"/>
  <c r="P29" i="9" s="1"/>
  <c r="L28" i="9"/>
  <c r="K28" i="9"/>
  <c r="J28" i="9"/>
  <c r="I28" i="9"/>
  <c r="H28" i="9"/>
  <c r="G28" i="9"/>
  <c r="F28" i="9"/>
  <c r="E28" i="9"/>
  <c r="D28" i="9"/>
  <c r="C28" i="9"/>
  <c r="L27" i="9"/>
  <c r="K27" i="9"/>
  <c r="J27" i="9"/>
  <c r="I27" i="9"/>
  <c r="H27" i="9"/>
  <c r="G27" i="9"/>
  <c r="F27" i="9"/>
  <c r="E27" i="9"/>
  <c r="D27" i="9"/>
  <c r="C27" i="9"/>
  <c r="B27" i="9"/>
  <c r="A27" i="9"/>
  <c r="L26" i="9"/>
  <c r="K26" i="9"/>
  <c r="J26" i="9"/>
  <c r="I26" i="9"/>
  <c r="H26" i="9"/>
  <c r="G26" i="9"/>
  <c r="F26" i="9"/>
  <c r="E26" i="9"/>
  <c r="D26" i="9"/>
  <c r="C26" i="9"/>
  <c r="L25" i="9"/>
  <c r="K25" i="9"/>
  <c r="J25" i="9"/>
  <c r="I25" i="9"/>
  <c r="H25" i="9"/>
  <c r="G25" i="9"/>
  <c r="F25" i="9"/>
  <c r="E25" i="9"/>
  <c r="D25" i="9"/>
  <c r="C25" i="9"/>
  <c r="B25" i="9"/>
  <c r="A25" i="9"/>
  <c r="L24" i="9"/>
  <c r="K24" i="9"/>
  <c r="J24" i="9"/>
  <c r="I24" i="9"/>
  <c r="H24" i="9"/>
  <c r="G24" i="9"/>
  <c r="F24" i="9"/>
  <c r="E24" i="9"/>
  <c r="D24" i="9"/>
  <c r="C24" i="9"/>
  <c r="L23" i="9"/>
  <c r="K23" i="9"/>
  <c r="J23" i="9"/>
  <c r="I23" i="9"/>
  <c r="H23" i="9"/>
  <c r="G23" i="9"/>
  <c r="F23" i="9"/>
  <c r="E23" i="9"/>
  <c r="D23" i="9"/>
  <c r="C23" i="9"/>
  <c r="B23" i="9"/>
  <c r="A23" i="9"/>
  <c r="L22" i="9"/>
  <c r="K22" i="9"/>
  <c r="J22" i="9"/>
  <c r="I22" i="9"/>
  <c r="H22" i="9"/>
  <c r="G22" i="9"/>
  <c r="F22" i="9"/>
  <c r="E22" i="9"/>
  <c r="D22" i="9"/>
  <c r="C22" i="9"/>
  <c r="L21" i="9"/>
  <c r="K21" i="9"/>
  <c r="J21" i="9"/>
  <c r="I21" i="9"/>
  <c r="H21" i="9"/>
  <c r="G21" i="9"/>
  <c r="F21" i="9"/>
  <c r="E21" i="9"/>
  <c r="D21" i="9"/>
  <c r="C21" i="9"/>
  <c r="B21" i="9"/>
  <c r="A21" i="9"/>
  <c r="L20" i="9"/>
  <c r="K20" i="9"/>
  <c r="J20" i="9"/>
  <c r="I20" i="9"/>
  <c r="H20" i="9"/>
  <c r="G20" i="9"/>
  <c r="F20" i="9"/>
  <c r="E20" i="9"/>
  <c r="D20" i="9"/>
  <c r="C20" i="9"/>
  <c r="L19" i="9"/>
  <c r="K19" i="9"/>
  <c r="J19" i="9"/>
  <c r="I19" i="9"/>
  <c r="H19" i="9"/>
  <c r="G19" i="9"/>
  <c r="F19" i="9"/>
  <c r="E19" i="9"/>
  <c r="D19" i="9"/>
  <c r="C19" i="9"/>
  <c r="B19" i="9"/>
  <c r="A19" i="9"/>
  <c r="L18" i="9"/>
  <c r="K18" i="9"/>
  <c r="J18" i="9"/>
  <c r="I18" i="9"/>
  <c r="H18" i="9"/>
  <c r="G18" i="9"/>
  <c r="F18" i="9"/>
  <c r="E18" i="9"/>
  <c r="D18" i="9"/>
  <c r="C18" i="9"/>
  <c r="L17" i="9"/>
  <c r="K17" i="9"/>
  <c r="J17" i="9"/>
  <c r="I17" i="9"/>
  <c r="H17" i="9"/>
  <c r="G17" i="9"/>
  <c r="F17" i="9"/>
  <c r="E17" i="9"/>
  <c r="D17" i="9"/>
  <c r="C17" i="9"/>
  <c r="B17" i="9"/>
  <c r="A17" i="9"/>
  <c r="L16" i="9"/>
  <c r="K16" i="9"/>
  <c r="J16" i="9"/>
  <c r="I16" i="9"/>
  <c r="H16" i="9"/>
  <c r="G16" i="9"/>
  <c r="F16" i="9"/>
  <c r="E16" i="9"/>
  <c r="D16" i="9"/>
  <c r="C16" i="9"/>
  <c r="L15" i="9"/>
  <c r="K15" i="9"/>
  <c r="J15" i="9"/>
  <c r="I15" i="9"/>
  <c r="H15" i="9"/>
  <c r="G15" i="9"/>
  <c r="F15" i="9"/>
  <c r="E15" i="9"/>
  <c r="D15" i="9"/>
  <c r="C15" i="9"/>
  <c r="B15" i="9"/>
  <c r="A15" i="9"/>
  <c r="P15" i="9" s="1"/>
  <c r="AL15" i="9" s="1"/>
  <c r="L14" i="9"/>
  <c r="K14" i="9"/>
  <c r="J14" i="9"/>
  <c r="I14" i="9"/>
  <c r="H14" i="9"/>
  <c r="G14" i="9"/>
  <c r="F14" i="9"/>
  <c r="E14" i="9"/>
  <c r="D14" i="9"/>
  <c r="C14" i="9"/>
  <c r="L13" i="9"/>
  <c r="K13" i="9"/>
  <c r="J13" i="9"/>
  <c r="I13" i="9"/>
  <c r="H13" i="9"/>
  <c r="G13" i="9"/>
  <c r="F13" i="9"/>
  <c r="E13" i="9"/>
  <c r="D13" i="9"/>
  <c r="C13" i="9"/>
  <c r="B13" i="9"/>
  <c r="A13" i="9"/>
  <c r="L12" i="9"/>
  <c r="K12" i="9"/>
  <c r="J12" i="9"/>
  <c r="I12" i="9"/>
  <c r="H12" i="9"/>
  <c r="G12" i="9"/>
  <c r="F12" i="9"/>
  <c r="E12" i="9"/>
  <c r="D12" i="9"/>
  <c r="C12" i="9"/>
  <c r="L11" i="9"/>
  <c r="K11" i="9"/>
  <c r="J11" i="9"/>
  <c r="I11" i="9"/>
  <c r="H11" i="9"/>
  <c r="G11" i="9"/>
  <c r="F11" i="9"/>
  <c r="E11" i="9"/>
  <c r="D11" i="9"/>
  <c r="C11" i="9"/>
  <c r="B11" i="9"/>
  <c r="A11" i="9"/>
  <c r="L10" i="9"/>
  <c r="K10" i="9"/>
  <c r="J10" i="9"/>
  <c r="I10" i="9"/>
  <c r="H10" i="9"/>
  <c r="G10" i="9"/>
  <c r="F10" i="9"/>
  <c r="E10" i="9"/>
  <c r="D10" i="9"/>
  <c r="C10" i="9"/>
  <c r="L9" i="9"/>
  <c r="K9" i="9"/>
  <c r="J9" i="9"/>
  <c r="I9" i="9"/>
  <c r="H9" i="9"/>
  <c r="G9" i="9"/>
  <c r="F9" i="9"/>
  <c r="E9" i="9"/>
  <c r="D9" i="9"/>
  <c r="C9" i="9"/>
  <c r="B9" i="9"/>
  <c r="A9" i="9"/>
  <c r="AT7" i="9"/>
  <c r="AS7" i="9"/>
  <c r="X7" i="9"/>
  <c r="W7" i="9"/>
  <c r="L40" i="8"/>
  <c r="K40" i="8"/>
  <c r="J40" i="8"/>
  <c r="I40" i="8"/>
  <c r="H40" i="8"/>
  <c r="G40" i="8"/>
  <c r="F40" i="8"/>
  <c r="E40" i="8"/>
  <c r="D40" i="8"/>
  <c r="C40" i="8"/>
  <c r="L39" i="8"/>
  <c r="K39" i="8"/>
  <c r="J39" i="8"/>
  <c r="I39" i="8"/>
  <c r="H39" i="8"/>
  <c r="G39" i="8"/>
  <c r="F39" i="8"/>
  <c r="E39" i="8"/>
  <c r="D39" i="8"/>
  <c r="C39" i="8"/>
  <c r="B39" i="8"/>
  <c r="A39" i="8"/>
  <c r="L38" i="8"/>
  <c r="K38" i="8"/>
  <c r="J38" i="8"/>
  <c r="I38" i="8"/>
  <c r="H38" i="8"/>
  <c r="G38" i="8"/>
  <c r="F38" i="8"/>
  <c r="E38" i="8"/>
  <c r="D38" i="8"/>
  <c r="C38" i="8"/>
  <c r="L37" i="8"/>
  <c r="K37" i="8"/>
  <c r="J37" i="8"/>
  <c r="I37" i="8"/>
  <c r="H37" i="8"/>
  <c r="G37" i="8"/>
  <c r="F37" i="8"/>
  <c r="E37" i="8"/>
  <c r="D37" i="8"/>
  <c r="C37" i="8"/>
  <c r="B37" i="8"/>
  <c r="A37" i="8"/>
  <c r="L36" i="8"/>
  <c r="K36" i="8"/>
  <c r="J36" i="8"/>
  <c r="I36" i="8"/>
  <c r="H36" i="8"/>
  <c r="G36" i="8"/>
  <c r="F36" i="8"/>
  <c r="E36" i="8"/>
  <c r="D36" i="8"/>
  <c r="C36" i="8"/>
  <c r="L35" i="8"/>
  <c r="K35" i="8"/>
  <c r="J35" i="8"/>
  <c r="I35" i="8"/>
  <c r="H35" i="8"/>
  <c r="G35" i="8"/>
  <c r="F35" i="8"/>
  <c r="E35" i="8"/>
  <c r="D35" i="8"/>
  <c r="C35" i="8"/>
  <c r="B35" i="8"/>
  <c r="A35" i="8"/>
  <c r="L34" i="8"/>
  <c r="K34" i="8"/>
  <c r="J34" i="8"/>
  <c r="I34" i="8"/>
  <c r="H34" i="8"/>
  <c r="G34" i="8"/>
  <c r="F34" i="8"/>
  <c r="E34" i="8"/>
  <c r="D34" i="8"/>
  <c r="C34" i="8"/>
  <c r="L33" i="8"/>
  <c r="K33" i="8"/>
  <c r="J33" i="8"/>
  <c r="I33" i="8"/>
  <c r="H33" i="8"/>
  <c r="G33" i="8"/>
  <c r="F33" i="8"/>
  <c r="E33" i="8"/>
  <c r="D33" i="8"/>
  <c r="C33" i="8"/>
  <c r="B33" i="8"/>
  <c r="A33" i="8"/>
  <c r="L32" i="8"/>
  <c r="K32" i="8"/>
  <c r="J32" i="8"/>
  <c r="I32" i="8"/>
  <c r="H32" i="8"/>
  <c r="G32" i="8"/>
  <c r="F32" i="8"/>
  <c r="E32" i="8"/>
  <c r="D32" i="8"/>
  <c r="C32" i="8"/>
  <c r="L31" i="8"/>
  <c r="K31" i="8"/>
  <c r="J31" i="8"/>
  <c r="I31" i="8"/>
  <c r="H31" i="8"/>
  <c r="G31" i="8"/>
  <c r="F31" i="8"/>
  <c r="E31" i="8"/>
  <c r="D31" i="8"/>
  <c r="C31" i="8"/>
  <c r="B31" i="8"/>
  <c r="A31" i="8"/>
  <c r="L30" i="8"/>
  <c r="K30" i="8"/>
  <c r="J30" i="8"/>
  <c r="I30" i="8"/>
  <c r="H30" i="8"/>
  <c r="G30" i="8"/>
  <c r="F30" i="8"/>
  <c r="E30" i="8"/>
  <c r="D30" i="8"/>
  <c r="C30" i="8"/>
  <c r="L29" i="8"/>
  <c r="K29" i="8"/>
  <c r="J29" i="8"/>
  <c r="I29" i="8"/>
  <c r="H29" i="8"/>
  <c r="G29" i="8"/>
  <c r="F29" i="8"/>
  <c r="E29" i="8"/>
  <c r="D29" i="8"/>
  <c r="C29" i="8"/>
  <c r="B29" i="8"/>
  <c r="A29" i="8"/>
  <c r="L28" i="8"/>
  <c r="K28" i="8"/>
  <c r="J28" i="8"/>
  <c r="I28" i="8"/>
  <c r="H28" i="8"/>
  <c r="G28" i="8"/>
  <c r="F28" i="8"/>
  <c r="E28" i="8"/>
  <c r="D28" i="8"/>
  <c r="C28" i="8"/>
  <c r="L27" i="8"/>
  <c r="K27" i="8"/>
  <c r="J27" i="8"/>
  <c r="I27" i="8"/>
  <c r="H27" i="8"/>
  <c r="G27" i="8"/>
  <c r="F27" i="8"/>
  <c r="E27" i="8"/>
  <c r="D27" i="8"/>
  <c r="C27" i="8"/>
  <c r="B27" i="8"/>
  <c r="A27" i="8"/>
  <c r="L26" i="8"/>
  <c r="K26" i="8"/>
  <c r="J26" i="8"/>
  <c r="I26" i="8"/>
  <c r="H26" i="8"/>
  <c r="G26" i="8"/>
  <c r="F26" i="8"/>
  <c r="E26" i="8"/>
  <c r="D26" i="8"/>
  <c r="C26" i="8"/>
  <c r="L25" i="8"/>
  <c r="K25" i="8"/>
  <c r="J25" i="8"/>
  <c r="I25" i="8"/>
  <c r="H25" i="8"/>
  <c r="G25" i="8"/>
  <c r="F25" i="8"/>
  <c r="E25" i="8"/>
  <c r="D25" i="8"/>
  <c r="C25" i="8"/>
  <c r="B25" i="8"/>
  <c r="A25" i="8"/>
  <c r="L24" i="8"/>
  <c r="K24" i="8"/>
  <c r="J24" i="8"/>
  <c r="I24" i="8"/>
  <c r="H24" i="8"/>
  <c r="G24" i="8"/>
  <c r="F24" i="8"/>
  <c r="E24" i="8"/>
  <c r="D24" i="8"/>
  <c r="C24" i="8"/>
  <c r="L23" i="8"/>
  <c r="K23" i="8"/>
  <c r="J23" i="8"/>
  <c r="I23" i="8"/>
  <c r="H23" i="8"/>
  <c r="G23" i="8"/>
  <c r="F23" i="8"/>
  <c r="E23" i="8"/>
  <c r="D23" i="8"/>
  <c r="C23" i="8"/>
  <c r="B23" i="8"/>
  <c r="A23" i="8"/>
  <c r="L22" i="8"/>
  <c r="K22" i="8"/>
  <c r="J22" i="8"/>
  <c r="I22" i="8"/>
  <c r="H22" i="8"/>
  <c r="G22" i="8"/>
  <c r="F22" i="8"/>
  <c r="E22" i="8"/>
  <c r="D22" i="8"/>
  <c r="C22" i="8"/>
  <c r="L21" i="8"/>
  <c r="K21" i="8"/>
  <c r="J21" i="8"/>
  <c r="I21" i="8"/>
  <c r="H21" i="8"/>
  <c r="G21" i="8"/>
  <c r="F21" i="8"/>
  <c r="E21" i="8"/>
  <c r="D21" i="8"/>
  <c r="C21" i="8"/>
  <c r="B21" i="8"/>
  <c r="A21" i="8"/>
  <c r="L20" i="8"/>
  <c r="K20" i="8"/>
  <c r="J20" i="8"/>
  <c r="I20" i="8"/>
  <c r="H20" i="8"/>
  <c r="G20" i="8"/>
  <c r="F20" i="8"/>
  <c r="E20" i="8"/>
  <c r="D20" i="8"/>
  <c r="C20" i="8"/>
  <c r="L19" i="8"/>
  <c r="K19" i="8"/>
  <c r="J19" i="8"/>
  <c r="I19" i="8"/>
  <c r="H19" i="8"/>
  <c r="G19" i="8"/>
  <c r="F19" i="8"/>
  <c r="E19" i="8"/>
  <c r="D19" i="8"/>
  <c r="C19" i="8"/>
  <c r="B19" i="8"/>
  <c r="A19" i="8"/>
  <c r="L18" i="8"/>
  <c r="K18" i="8"/>
  <c r="J18" i="8"/>
  <c r="I18" i="8"/>
  <c r="H18" i="8"/>
  <c r="G18" i="8"/>
  <c r="F18" i="8"/>
  <c r="E18" i="8"/>
  <c r="D18" i="8"/>
  <c r="C18" i="8"/>
  <c r="L17" i="8"/>
  <c r="K17" i="8"/>
  <c r="J17" i="8"/>
  <c r="I17" i="8"/>
  <c r="H17" i="8"/>
  <c r="G17" i="8"/>
  <c r="F17" i="8"/>
  <c r="E17" i="8"/>
  <c r="D17" i="8"/>
  <c r="C17" i="8"/>
  <c r="B17" i="8"/>
  <c r="A17" i="8"/>
  <c r="L16" i="8"/>
  <c r="K16" i="8"/>
  <c r="J16" i="8"/>
  <c r="I16" i="8"/>
  <c r="H16" i="8"/>
  <c r="G16" i="8"/>
  <c r="F16" i="8"/>
  <c r="E16" i="8"/>
  <c r="D16" i="8"/>
  <c r="C16" i="8"/>
  <c r="L15" i="8"/>
  <c r="K15" i="8"/>
  <c r="J15" i="8"/>
  <c r="I15" i="8"/>
  <c r="H15" i="8"/>
  <c r="G15" i="8"/>
  <c r="F15" i="8"/>
  <c r="E15" i="8"/>
  <c r="D15" i="8"/>
  <c r="C15" i="8"/>
  <c r="B15" i="8"/>
  <c r="A15" i="8"/>
  <c r="L14" i="8"/>
  <c r="K14" i="8"/>
  <c r="J14" i="8"/>
  <c r="I14" i="8"/>
  <c r="H14" i="8"/>
  <c r="G14" i="8"/>
  <c r="F14" i="8"/>
  <c r="E14" i="8"/>
  <c r="D14" i="8"/>
  <c r="C14" i="8"/>
  <c r="L13" i="8"/>
  <c r="K13" i="8"/>
  <c r="J13" i="8"/>
  <c r="I13" i="8"/>
  <c r="H13" i="8"/>
  <c r="G13" i="8"/>
  <c r="F13" i="8"/>
  <c r="E13" i="8"/>
  <c r="D13" i="8"/>
  <c r="C13" i="8"/>
  <c r="B13" i="8"/>
  <c r="A13" i="8"/>
  <c r="L12" i="8"/>
  <c r="K12" i="8"/>
  <c r="J12" i="8"/>
  <c r="I12" i="8"/>
  <c r="H12" i="8"/>
  <c r="G12" i="8"/>
  <c r="F12" i="8"/>
  <c r="E12" i="8"/>
  <c r="D12" i="8"/>
  <c r="C12" i="8"/>
  <c r="L11" i="8"/>
  <c r="K11" i="8"/>
  <c r="J11" i="8"/>
  <c r="I11" i="8"/>
  <c r="H11" i="8"/>
  <c r="G11" i="8"/>
  <c r="F11" i="8"/>
  <c r="E11" i="8"/>
  <c r="D11" i="8"/>
  <c r="C11" i="8"/>
  <c r="B11" i="8"/>
  <c r="A11" i="8"/>
  <c r="L10" i="8"/>
  <c r="K10" i="8"/>
  <c r="J10" i="8"/>
  <c r="I10" i="8"/>
  <c r="H10" i="8"/>
  <c r="G10" i="8"/>
  <c r="F10" i="8"/>
  <c r="E10" i="8"/>
  <c r="D10" i="8"/>
  <c r="C10" i="8"/>
  <c r="L9" i="8"/>
  <c r="K9" i="8"/>
  <c r="J9" i="8"/>
  <c r="I9" i="8"/>
  <c r="H9" i="8"/>
  <c r="G9" i="8"/>
  <c r="F9" i="8"/>
  <c r="E9" i="8"/>
  <c r="D9" i="8"/>
  <c r="C9" i="8"/>
  <c r="B9" i="8"/>
  <c r="A9" i="8"/>
  <c r="AT7" i="8"/>
  <c r="AS7" i="8"/>
  <c r="X7" i="8"/>
  <c r="W7" i="8"/>
  <c r="L40" i="7"/>
  <c r="K40" i="7"/>
  <c r="J40" i="7"/>
  <c r="I40" i="7"/>
  <c r="H40" i="7"/>
  <c r="G40" i="7"/>
  <c r="F40" i="7"/>
  <c r="E40" i="7"/>
  <c r="D40" i="7"/>
  <c r="C40" i="7"/>
  <c r="L39" i="7"/>
  <c r="K39" i="7"/>
  <c r="J39" i="7"/>
  <c r="I39" i="7"/>
  <c r="H39" i="7"/>
  <c r="G39" i="7"/>
  <c r="F39" i="7"/>
  <c r="E39" i="7"/>
  <c r="D39" i="7"/>
  <c r="C39" i="7"/>
  <c r="B39" i="7"/>
  <c r="A39" i="7"/>
  <c r="L38" i="7"/>
  <c r="K38" i="7"/>
  <c r="J38" i="7"/>
  <c r="I38" i="7"/>
  <c r="H38" i="7"/>
  <c r="G38" i="7"/>
  <c r="F38" i="7"/>
  <c r="E38" i="7"/>
  <c r="D38" i="7"/>
  <c r="C38" i="7"/>
  <c r="L37" i="7"/>
  <c r="K37" i="7"/>
  <c r="J37" i="7"/>
  <c r="I37" i="7"/>
  <c r="H37" i="7"/>
  <c r="G37" i="7"/>
  <c r="F37" i="7"/>
  <c r="E37" i="7"/>
  <c r="D37" i="7"/>
  <c r="C37" i="7"/>
  <c r="B37" i="7"/>
  <c r="A37" i="7"/>
  <c r="P37" i="7" s="1"/>
  <c r="L36" i="7"/>
  <c r="K36" i="7"/>
  <c r="J36" i="7"/>
  <c r="I36" i="7"/>
  <c r="H36" i="7"/>
  <c r="G36" i="7"/>
  <c r="F36" i="7"/>
  <c r="E36" i="7"/>
  <c r="D36" i="7"/>
  <c r="C36" i="7"/>
  <c r="L35" i="7"/>
  <c r="K35" i="7"/>
  <c r="J35" i="7"/>
  <c r="I35" i="7"/>
  <c r="H35" i="7"/>
  <c r="G35" i="7"/>
  <c r="F35" i="7"/>
  <c r="E35" i="7"/>
  <c r="D35" i="7"/>
  <c r="C35" i="7"/>
  <c r="B35" i="7"/>
  <c r="A35" i="7"/>
  <c r="L34" i="7"/>
  <c r="K34" i="7"/>
  <c r="J34" i="7"/>
  <c r="I34" i="7"/>
  <c r="H34" i="7"/>
  <c r="G34" i="7"/>
  <c r="F34" i="7"/>
  <c r="E34" i="7"/>
  <c r="D34" i="7"/>
  <c r="C34" i="7"/>
  <c r="L33" i="7"/>
  <c r="K33" i="7"/>
  <c r="J33" i="7"/>
  <c r="I33" i="7"/>
  <c r="H33" i="7"/>
  <c r="G33" i="7"/>
  <c r="F33" i="7"/>
  <c r="E33" i="7"/>
  <c r="D33" i="7"/>
  <c r="C33" i="7"/>
  <c r="B33" i="7"/>
  <c r="A33" i="7"/>
  <c r="L32" i="7"/>
  <c r="K32" i="7"/>
  <c r="J32" i="7"/>
  <c r="I32" i="7"/>
  <c r="H32" i="7"/>
  <c r="G32" i="7"/>
  <c r="F32" i="7"/>
  <c r="E32" i="7"/>
  <c r="D32" i="7"/>
  <c r="C32" i="7"/>
  <c r="L31" i="7"/>
  <c r="K31" i="7"/>
  <c r="J31" i="7"/>
  <c r="I31" i="7"/>
  <c r="H31" i="7"/>
  <c r="G31" i="7"/>
  <c r="F31" i="7"/>
  <c r="E31" i="7"/>
  <c r="D31" i="7"/>
  <c r="C31" i="7"/>
  <c r="B31" i="7"/>
  <c r="A31" i="7"/>
  <c r="L30" i="7"/>
  <c r="K30" i="7"/>
  <c r="J30" i="7"/>
  <c r="I30" i="7"/>
  <c r="H30" i="7"/>
  <c r="G30" i="7"/>
  <c r="F30" i="7"/>
  <c r="E30" i="7"/>
  <c r="D30" i="7"/>
  <c r="C30" i="7"/>
  <c r="L29" i="7"/>
  <c r="K29" i="7"/>
  <c r="J29" i="7"/>
  <c r="I29" i="7"/>
  <c r="H29" i="7"/>
  <c r="G29" i="7"/>
  <c r="F29" i="7"/>
  <c r="E29" i="7"/>
  <c r="D29" i="7"/>
  <c r="C29" i="7"/>
  <c r="B29" i="7"/>
  <c r="A29" i="7"/>
  <c r="L28" i="7"/>
  <c r="K28" i="7"/>
  <c r="J28" i="7"/>
  <c r="I28" i="7"/>
  <c r="H28" i="7"/>
  <c r="G28" i="7"/>
  <c r="F28" i="7"/>
  <c r="E28" i="7"/>
  <c r="D28" i="7"/>
  <c r="C28" i="7"/>
  <c r="L27" i="7"/>
  <c r="K27" i="7"/>
  <c r="J27" i="7"/>
  <c r="I27" i="7"/>
  <c r="H27" i="7"/>
  <c r="G27" i="7"/>
  <c r="F27" i="7"/>
  <c r="E27" i="7"/>
  <c r="D27" i="7"/>
  <c r="C27" i="7"/>
  <c r="B27" i="7"/>
  <c r="A27" i="7"/>
  <c r="L26" i="7"/>
  <c r="K26" i="7"/>
  <c r="J26" i="7"/>
  <c r="I26" i="7"/>
  <c r="H26" i="7"/>
  <c r="G26" i="7"/>
  <c r="F26" i="7"/>
  <c r="E26" i="7"/>
  <c r="D26" i="7"/>
  <c r="C26" i="7"/>
  <c r="L25" i="7"/>
  <c r="K25" i="7"/>
  <c r="J25" i="7"/>
  <c r="I25" i="7"/>
  <c r="H25" i="7"/>
  <c r="G25" i="7"/>
  <c r="F25" i="7"/>
  <c r="E25" i="7"/>
  <c r="D25" i="7"/>
  <c r="C25" i="7"/>
  <c r="B25" i="7"/>
  <c r="A25" i="7"/>
  <c r="P25" i="7" s="1"/>
  <c r="L24" i="7"/>
  <c r="K24" i="7"/>
  <c r="J24" i="7"/>
  <c r="I24" i="7"/>
  <c r="H24" i="7"/>
  <c r="G24" i="7"/>
  <c r="F24" i="7"/>
  <c r="E24" i="7"/>
  <c r="D24" i="7"/>
  <c r="C24" i="7"/>
  <c r="L23" i="7"/>
  <c r="K23" i="7"/>
  <c r="J23" i="7"/>
  <c r="I23" i="7"/>
  <c r="H23" i="7"/>
  <c r="G23" i="7"/>
  <c r="F23" i="7"/>
  <c r="E23" i="7"/>
  <c r="D23" i="7"/>
  <c r="C23" i="7"/>
  <c r="B23" i="7"/>
  <c r="A23" i="7"/>
  <c r="P23" i="7" s="1"/>
  <c r="L22" i="7"/>
  <c r="K22" i="7"/>
  <c r="J22" i="7"/>
  <c r="I22" i="7"/>
  <c r="H22" i="7"/>
  <c r="G22" i="7"/>
  <c r="F22" i="7"/>
  <c r="E22" i="7"/>
  <c r="D22" i="7"/>
  <c r="C22" i="7"/>
  <c r="L21" i="7"/>
  <c r="K21" i="7"/>
  <c r="J21" i="7"/>
  <c r="I21" i="7"/>
  <c r="H21" i="7"/>
  <c r="G21" i="7"/>
  <c r="F21" i="7"/>
  <c r="E21" i="7"/>
  <c r="D21" i="7"/>
  <c r="C21" i="7"/>
  <c r="B21" i="7"/>
  <c r="A21" i="7"/>
  <c r="L20" i="7"/>
  <c r="K20" i="7"/>
  <c r="J20" i="7"/>
  <c r="I20" i="7"/>
  <c r="H20" i="7"/>
  <c r="G20" i="7"/>
  <c r="F20" i="7"/>
  <c r="E20" i="7"/>
  <c r="D20" i="7"/>
  <c r="C20" i="7"/>
  <c r="L19" i="7"/>
  <c r="K19" i="7"/>
  <c r="J19" i="7"/>
  <c r="I19" i="7"/>
  <c r="H19" i="7"/>
  <c r="G19" i="7"/>
  <c r="F19" i="7"/>
  <c r="E19" i="7"/>
  <c r="D19" i="7"/>
  <c r="C19" i="7"/>
  <c r="B19" i="7"/>
  <c r="A19" i="7"/>
  <c r="L18" i="7"/>
  <c r="K18" i="7"/>
  <c r="J18" i="7"/>
  <c r="I18" i="7"/>
  <c r="H18" i="7"/>
  <c r="G18" i="7"/>
  <c r="F18" i="7"/>
  <c r="E18" i="7"/>
  <c r="D18" i="7"/>
  <c r="C18" i="7"/>
  <c r="L17" i="7"/>
  <c r="K17" i="7"/>
  <c r="J17" i="7"/>
  <c r="I17" i="7"/>
  <c r="H17" i="7"/>
  <c r="G17" i="7"/>
  <c r="F17" i="7"/>
  <c r="E17" i="7"/>
  <c r="D17" i="7"/>
  <c r="C17" i="7"/>
  <c r="B17" i="7"/>
  <c r="A17" i="7"/>
  <c r="L16" i="7"/>
  <c r="K16" i="7"/>
  <c r="J16" i="7"/>
  <c r="I16" i="7"/>
  <c r="H16" i="7"/>
  <c r="G16" i="7"/>
  <c r="F16" i="7"/>
  <c r="E16" i="7"/>
  <c r="D16" i="7"/>
  <c r="C16" i="7"/>
  <c r="L15" i="7"/>
  <c r="K15" i="7"/>
  <c r="J15" i="7"/>
  <c r="I15" i="7"/>
  <c r="H15" i="7"/>
  <c r="G15" i="7"/>
  <c r="F15" i="7"/>
  <c r="E15" i="7"/>
  <c r="D15" i="7"/>
  <c r="C15" i="7"/>
  <c r="B15" i="7"/>
  <c r="A15" i="7"/>
  <c r="L14" i="7"/>
  <c r="K14" i="7"/>
  <c r="J14" i="7"/>
  <c r="I14" i="7"/>
  <c r="H14" i="7"/>
  <c r="G14" i="7"/>
  <c r="F14" i="7"/>
  <c r="E14" i="7"/>
  <c r="D14" i="7"/>
  <c r="C14" i="7"/>
  <c r="L13" i="7"/>
  <c r="K13" i="7"/>
  <c r="J13" i="7"/>
  <c r="I13" i="7"/>
  <c r="H13" i="7"/>
  <c r="G13" i="7"/>
  <c r="F13" i="7"/>
  <c r="E13" i="7"/>
  <c r="D13" i="7"/>
  <c r="C13" i="7"/>
  <c r="B13" i="7"/>
  <c r="A13" i="7"/>
  <c r="L12" i="7"/>
  <c r="K12" i="7"/>
  <c r="J12" i="7"/>
  <c r="I12" i="7"/>
  <c r="H12" i="7"/>
  <c r="G12" i="7"/>
  <c r="F12" i="7"/>
  <c r="E12" i="7"/>
  <c r="D12" i="7"/>
  <c r="C12" i="7"/>
  <c r="L11" i="7"/>
  <c r="K11" i="7"/>
  <c r="J11" i="7"/>
  <c r="I11" i="7"/>
  <c r="H11" i="7"/>
  <c r="G11" i="7"/>
  <c r="F11" i="7"/>
  <c r="E11" i="7"/>
  <c r="D11" i="7"/>
  <c r="C11" i="7"/>
  <c r="B11" i="7"/>
  <c r="A11" i="7"/>
  <c r="L10" i="7"/>
  <c r="K10" i="7"/>
  <c r="J10" i="7"/>
  <c r="I10" i="7"/>
  <c r="H10" i="7"/>
  <c r="G10" i="7"/>
  <c r="F10" i="7"/>
  <c r="E10" i="7"/>
  <c r="D10" i="7"/>
  <c r="C10" i="7"/>
  <c r="L9" i="7"/>
  <c r="K9" i="7"/>
  <c r="J9" i="7"/>
  <c r="I9" i="7"/>
  <c r="H9" i="7"/>
  <c r="G9" i="7"/>
  <c r="F9" i="7"/>
  <c r="E9" i="7"/>
  <c r="D9" i="7"/>
  <c r="C9" i="7"/>
  <c r="B9" i="7"/>
  <c r="A9" i="7"/>
  <c r="AT7" i="7"/>
  <c r="AS7" i="7"/>
  <c r="X7" i="7"/>
  <c r="W7" i="7"/>
  <c r="L40" i="6"/>
  <c r="K40" i="6"/>
  <c r="J40" i="6"/>
  <c r="I40" i="6"/>
  <c r="H40" i="6"/>
  <c r="G40" i="6"/>
  <c r="F40" i="6"/>
  <c r="E40" i="6"/>
  <c r="D40" i="6"/>
  <c r="C40" i="6"/>
  <c r="L39" i="6"/>
  <c r="K39" i="6"/>
  <c r="J39" i="6"/>
  <c r="I39" i="6"/>
  <c r="H39" i="6"/>
  <c r="G39" i="6"/>
  <c r="F39" i="6"/>
  <c r="E39" i="6"/>
  <c r="D39" i="6"/>
  <c r="C39" i="6"/>
  <c r="B39" i="6"/>
  <c r="A39" i="6"/>
  <c r="L38" i="6"/>
  <c r="K38" i="6"/>
  <c r="J38" i="6"/>
  <c r="I38" i="6"/>
  <c r="H38" i="6"/>
  <c r="G38" i="6"/>
  <c r="F38" i="6"/>
  <c r="E38" i="6"/>
  <c r="D38" i="6"/>
  <c r="C38" i="6"/>
  <c r="L37" i="6"/>
  <c r="K37" i="6"/>
  <c r="J37" i="6"/>
  <c r="I37" i="6"/>
  <c r="H37" i="6"/>
  <c r="G37" i="6"/>
  <c r="F37" i="6"/>
  <c r="E37" i="6"/>
  <c r="D37" i="6"/>
  <c r="C37" i="6"/>
  <c r="B37" i="6"/>
  <c r="A37" i="6"/>
  <c r="L36" i="6"/>
  <c r="K36" i="6"/>
  <c r="J36" i="6"/>
  <c r="I36" i="6"/>
  <c r="H36" i="6"/>
  <c r="G36" i="6"/>
  <c r="F36" i="6"/>
  <c r="E36" i="6"/>
  <c r="D36" i="6"/>
  <c r="C36" i="6"/>
  <c r="L35" i="6"/>
  <c r="K35" i="6"/>
  <c r="J35" i="6"/>
  <c r="I35" i="6"/>
  <c r="H35" i="6"/>
  <c r="G35" i="6"/>
  <c r="F35" i="6"/>
  <c r="E35" i="6"/>
  <c r="D35" i="6"/>
  <c r="C35" i="6"/>
  <c r="B35" i="6"/>
  <c r="A35" i="6"/>
  <c r="L34" i="6"/>
  <c r="K34" i="6"/>
  <c r="J34" i="6"/>
  <c r="I34" i="6"/>
  <c r="H34" i="6"/>
  <c r="G34" i="6"/>
  <c r="F34" i="6"/>
  <c r="E34" i="6"/>
  <c r="D34" i="6"/>
  <c r="C34" i="6"/>
  <c r="L33" i="6"/>
  <c r="K33" i="6"/>
  <c r="J33" i="6"/>
  <c r="I33" i="6"/>
  <c r="H33" i="6"/>
  <c r="G33" i="6"/>
  <c r="F33" i="6"/>
  <c r="E33" i="6"/>
  <c r="D33" i="6"/>
  <c r="C33" i="6"/>
  <c r="B33" i="6"/>
  <c r="A33" i="6"/>
  <c r="L32" i="6"/>
  <c r="K32" i="6"/>
  <c r="J32" i="6"/>
  <c r="I32" i="6"/>
  <c r="H32" i="6"/>
  <c r="G32" i="6"/>
  <c r="F32" i="6"/>
  <c r="E32" i="6"/>
  <c r="D32" i="6"/>
  <c r="C32" i="6"/>
  <c r="L31" i="6"/>
  <c r="K31" i="6"/>
  <c r="J31" i="6"/>
  <c r="I31" i="6"/>
  <c r="H31" i="6"/>
  <c r="G31" i="6"/>
  <c r="F31" i="6"/>
  <c r="E31" i="6"/>
  <c r="D31" i="6"/>
  <c r="C31" i="6"/>
  <c r="B31" i="6"/>
  <c r="A31" i="6"/>
  <c r="L30" i="6"/>
  <c r="K30" i="6"/>
  <c r="J30" i="6"/>
  <c r="I30" i="6"/>
  <c r="H30" i="6"/>
  <c r="G30" i="6"/>
  <c r="F30" i="6"/>
  <c r="E30" i="6"/>
  <c r="D30" i="6"/>
  <c r="C30" i="6"/>
  <c r="L29" i="6"/>
  <c r="K29" i="6"/>
  <c r="J29" i="6"/>
  <c r="I29" i="6"/>
  <c r="H29" i="6"/>
  <c r="G29" i="6"/>
  <c r="F29" i="6"/>
  <c r="E29" i="6"/>
  <c r="D29" i="6"/>
  <c r="C29" i="6"/>
  <c r="B29" i="6"/>
  <c r="A29" i="6"/>
  <c r="L28" i="6"/>
  <c r="K28" i="6"/>
  <c r="J28" i="6"/>
  <c r="I28" i="6"/>
  <c r="H28" i="6"/>
  <c r="G28" i="6"/>
  <c r="F28" i="6"/>
  <c r="E28" i="6"/>
  <c r="D28" i="6"/>
  <c r="C28" i="6"/>
  <c r="L27" i="6"/>
  <c r="K27" i="6"/>
  <c r="J27" i="6"/>
  <c r="I27" i="6"/>
  <c r="H27" i="6"/>
  <c r="G27" i="6"/>
  <c r="F27" i="6"/>
  <c r="E27" i="6"/>
  <c r="D27" i="6"/>
  <c r="C27" i="6"/>
  <c r="B27" i="6"/>
  <c r="A27" i="6"/>
  <c r="L26" i="6"/>
  <c r="K26" i="6"/>
  <c r="J26" i="6"/>
  <c r="I26" i="6"/>
  <c r="H26" i="6"/>
  <c r="G26" i="6"/>
  <c r="F26" i="6"/>
  <c r="E26" i="6"/>
  <c r="D26" i="6"/>
  <c r="C26" i="6"/>
  <c r="L25" i="6"/>
  <c r="K25" i="6"/>
  <c r="J25" i="6"/>
  <c r="I25" i="6"/>
  <c r="H25" i="6"/>
  <c r="G25" i="6"/>
  <c r="F25" i="6"/>
  <c r="E25" i="6"/>
  <c r="D25" i="6"/>
  <c r="C25" i="6"/>
  <c r="B25" i="6"/>
  <c r="A25" i="6"/>
  <c r="L24" i="6"/>
  <c r="K24" i="6"/>
  <c r="J24" i="6"/>
  <c r="I24" i="6"/>
  <c r="H24" i="6"/>
  <c r="G24" i="6"/>
  <c r="F24" i="6"/>
  <c r="E24" i="6"/>
  <c r="D24" i="6"/>
  <c r="C24" i="6"/>
  <c r="L23" i="6"/>
  <c r="K23" i="6"/>
  <c r="J23" i="6"/>
  <c r="I23" i="6"/>
  <c r="H23" i="6"/>
  <c r="G23" i="6"/>
  <c r="F23" i="6"/>
  <c r="E23" i="6"/>
  <c r="D23" i="6"/>
  <c r="C23" i="6"/>
  <c r="B23" i="6"/>
  <c r="A23" i="6"/>
  <c r="L22" i="6"/>
  <c r="K22" i="6"/>
  <c r="J22" i="6"/>
  <c r="I22" i="6"/>
  <c r="H22" i="6"/>
  <c r="G22" i="6"/>
  <c r="F22" i="6"/>
  <c r="E22" i="6"/>
  <c r="D22" i="6"/>
  <c r="C22" i="6"/>
  <c r="L21" i="6"/>
  <c r="K21" i="6"/>
  <c r="J21" i="6"/>
  <c r="I21" i="6"/>
  <c r="H21" i="6"/>
  <c r="G21" i="6"/>
  <c r="F21" i="6"/>
  <c r="E21" i="6"/>
  <c r="D21" i="6"/>
  <c r="C21" i="6"/>
  <c r="B21" i="6"/>
  <c r="A21" i="6"/>
  <c r="L20" i="6"/>
  <c r="K20" i="6"/>
  <c r="J20" i="6"/>
  <c r="I20" i="6"/>
  <c r="H20" i="6"/>
  <c r="G20" i="6"/>
  <c r="F20" i="6"/>
  <c r="E20" i="6"/>
  <c r="D20" i="6"/>
  <c r="C20" i="6"/>
  <c r="L19" i="6"/>
  <c r="K19" i="6"/>
  <c r="J19" i="6"/>
  <c r="I19" i="6"/>
  <c r="H19" i="6"/>
  <c r="G19" i="6"/>
  <c r="F19" i="6"/>
  <c r="E19" i="6"/>
  <c r="D19" i="6"/>
  <c r="C19" i="6"/>
  <c r="B19" i="6"/>
  <c r="A19" i="6"/>
  <c r="L18" i="6"/>
  <c r="K18" i="6"/>
  <c r="J18" i="6"/>
  <c r="I18" i="6"/>
  <c r="H18" i="6"/>
  <c r="G18" i="6"/>
  <c r="F18" i="6"/>
  <c r="E18" i="6"/>
  <c r="D18" i="6"/>
  <c r="C18" i="6"/>
  <c r="L17" i="6"/>
  <c r="K17" i="6"/>
  <c r="J17" i="6"/>
  <c r="I17" i="6"/>
  <c r="H17" i="6"/>
  <c r="G17" i="6"/>
  <c r="F17" i="6"/>
  <c r="E17" i="6"/>
  <c r="D17" i="6"/>
  <c r="C17" i="6"/>
  <c r="B17" i="6"/>
  <c r="A17" i="6"/>
  <c r="L16" i="6"/>
  <c r="K16" i="6"/>
  <c r="J16" i="6"/>
  <c r="I16" i="6"/>
  <c r="H16" i="6"/>
  <c r="G16" i="6"/>
  <c r="F16" i="6"/>
  <c r="E16" i="6"/>
  <c r="D16" i="6"/>
  <c r="C16" i="6"/>
  <c r="L15" i="6"/>
  <c r="K15" i="6"/>
  <c r="J15" i="6"/>
  <c r="I15" i="6"/>
  <c r="H15" i="6"/>
  <c r="G15" i="6"/>
  <c r="F15" i="6"/>
  <c r="E15" i="6"/>
  <c r="D15" i="6"/>
  <c r="C15" i="6"/>
  <c r="B15" i="6"/>
  <c r="A15" i="6"/>
  <c r="L14" i="6"/>
  <c r="K14" i="6"/>
  <c r="J14" i="6"/>
  <c r="I14" i="6"/>
  <c r="H14" i="6"/>
  <c r="G14" i="6"/>
  <c r="F14" i="6"/>
  <c r="E14" i="6"/>
  <c r="D14" i="6"/>
  <c r="C14" i="6"/>
  <c r="L13" i="6"/>
  <c r="K13" i="6"/>
  <c r="J13" i="6"/>
  <c r="I13" i="6"/>
  <c r="H13" i="6"/>
  <c r="G13" i="6"/>
  <c r="F13" i="6"/>
  <c r="E13" i="6"/>
  <c r="D13" i="6"/>
  <c r="C13" i="6"/>
  <c r="B13" i="6"/>
  <c r="A13" i="6"/>
  <c r="L12" i="6"/>
  <c r="K12" i="6"/>
  <c r="J12" i="6"/>
  <c r="I12" i="6"/>
  <c r="H12" i="6"/>
  <c r="G12" i="6"/>
  <c r="F12" i="6"/>
  <c r="E12" i="6"/>
  <c r="D12" i="6"/>
  <c r="C12" i="6"/>
  <c r="L11" i="6"/>
  <c r="K11" i="6"/>
  <c r="J11" i="6"/>
  <c r="I11" i="6"/>
  <c r="H11" i="6"/>
  <c r="G11" i="6"/>
  <c r="F11" i="6"/>
  <c r="E11" i="6"/>
  <c r="D11" i="6"/>
  <c r="C11" i="6"/>
  <c r="B11" i="6"/>
  <c r="A11" i="6"/>
  <c r="L10" i="6"/>
  <c r="K10" i="6"/>
  <c r="J10" i="6"/>
  <c r="I10" i="6"/>
  <c r="H10" i="6"/>
  <c r="G10" i="6"/>
  <c r="F10" i="6"/>
  <c r="E10" i="6"/>
  <c r="D10" i="6"/>
  <c r="C10" i="6"/>
  <c r="L9" i="6"/>
  <c r="K9" i="6"/>
  <c r="J9" i="6"/>
  <c r="I9" i="6"/>
  <c r="H9" i="6"/>
  <c r="G9" i="6"/>
  <c r="F9" i="6"/>
  <c r="E9" i="6"/>
  <c r="D9" i="6"/>
  <c r="C9" i="6"/>
  <c r="B9" i="6"/>
  <c r="A9" i="6"/>
  <c r="AT7" i="6"/>
  <c r="AS7" i="6"/>
  <c r="X7" i="6"/>
  <c r="W7" i="6"/>
  <c r="AT7" i="5"/>
  <c r="AS7"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W7" i="5"/>
  <c r="X7"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P31" i="6" l="1"/>
  <c r="AL31" i="6" s="1"/>
  <c r="P35" i="8"/>
  <c r="AL35" i="8" s="1"/>
  <c r="P19" i="9"/>
  <c r="AL19" i="9" s="1"/>
  <c r="P13" i="6"/>
  <c r="AL13" i="6" s="1"/>
  <c r="P25" i="6"/>
  <c r="AL25" i="6" s="1"/>
  <c r="P37" i="9"/>
  <c r="AL37" i="9" s="1"/>
  <c r="P31" i="7"/>
  <c r="AL31" i="7" s="1"/>
  <c r="P35" i="9"/>
  <c r="AL35" i="9" s="1"/>
  <c r="P17" i="7"/>
  <c r="AL17" i="7" s="1"/>
  <c r="P29" i="7"/>
  <c r="AL29" i="7" s="1"/>
  <c r="P9" i="9"/>
  <c r="AL9" i="9" s="1"/>
  <c r="P21" i="9"/>
  <c r="AL21" i="9" s="1"/>
  <c r="P33" i="8"/>
  <c r="AL33" i="8" s="1"/>
  <c r="P15" i="6"/>
  <c r="AL15" i="6" s="1"/>
  <c r="P39" i="6"/>
  <c r="AL39" i="6" s="1"/>
  <c r="P11" i="7"/>
  <c r="AL11" i="7" s="1"/>
  <c r="P31" i="8"/>
  <c r="AL31" i="8" s="1"/>
  <c r="P25" i="9"/>
  <c r="AL25" i="9" s="1"/>
  <c r="P35" i="6"/>
  <c r="AL35" i="6" s="1"/>
  <c r="P15" i="8"/>
  <c r="AL15" i="8" s="1"/>
  <c r="P27" i="8"/>
  <c r="AL27" i="8" s="1"/>
  <c r="P9" i="6"/>
  <c r="AL9" i="6" s="1"/>
  <c r="P33" i="6"/>
  <c r="AL33" i="6" s="1"/>
  <c r="P13" i="8"/>
  <c r="AL13" i="8" s="1"/>
  <c r="P25" i="8"/>
  <c r="AL25" i="8" s="1"/>
  <c r="P33" i="9"/>
  <c r="AL33" i="9" s="1"/>
  <c r="P19" i="6"/>
  <c r="AL19" i="6" s="1"/>
  <c r="P23" i="8"/>
  <c r="AL23" i="8" s="1"/>
  <c r="P21" i="6"/>
  <c r="AL21" i="6" s="1"/>
  <c r="P37" i="6"/>
  <c r="AL37" i="6" s="1"/>
  <c r="P15" i="7"/>
  <c r="AL15" i="7" s="1"/>
  <c r="P27" i="7"/>
  <c r="AL27" i="7" s="1"/>
  <c r="P39" i="7"/>
  <c r="AL39" i="7" s="1"/>
  <c r="P39" i="9"/>
  <c r="AL39" i="9" s="1"/>
  <c r="P21" i="8"/>
  <c r="AL21" i="8" s="1"/>
  <c r="P39" i="8"/>
  <c r="AL39" i="8" s="1"/>
  <c r="P23" i="6"/>
  <c r="AL23" i="6" s="1"/>
  <c r="P13" i="7"/>
  <c r="AL13" i="7" s="1"/>
  <c r="P27" i="6"/>
  <c r="AL27" i="6" s="1"/>
  <c r="P29" i="6"/>
  <c r="AL29" i="6" s="1"/>
  <c r="P17" i="8"/>
  <c r="AL17" i="8" s="1"/>
  <c r="P19" i="8"/>
  <c r="AL19" i="8" s="1"/>
  <c r="P37" i="8"/>
  <c r="AL37" i="8" s="1"/>
  <c r="P35" i="7"/>
  <c r="AL35" i="7" s="1"/>
  <c r="P17" i="9"/>
  <c r="AL17" i="9" s="1"/>
  <c r="P31" i="9"/>
  <c r="AL31" i="9" s="1"/>
  <c r="P9" i="7"/>
  <c r="AL9" i="7" s="1"/>
  <c r="P21" i="7"/>
  <c r="AL21" i="7" s="1"/>
  <c r="P33" i="7"/>
  <c r="AL33" i="7" s="1"/>
  <c r="P11" i="8"/>
  <c r="AL11" i="8" s="1"/>
  <c r="P29" i="8"/>
  <c r="AL29" i="8" s="1"/>
  <c r="P11" i="6"/>
  <c r="AL11" i="6" s="1"/>
  <c r="P19" i="7"/>
  <c r="AL19" i="7" s="1"/>
  <c r="P9" i="8"/>
  <c r="AL9" i="8" s="1"/>
  <c r="P13" i="9"/>
  <c r="AL13" i="9" s="1"/>
  <c r="P27" i="9"/>
  <c r="AL27" i="9" s="1"/>
  <c r="P17" i="6"/>
  <c r="AL17" i="6" s="1"/>
  <c r="P11" i="9"/>
  <c r="AL11" i="9" s="1"/>
  <c r="P23" i="9"/>
  <c r="AL23" i="9" s="1"/>
  <c r="AL29" i="9"/>
  <c r="AL23" i="7"/>
  <c r="AL25" i="7"/>
  <c r="AL37" i="7"/>
  <c r="C10" i="5"/>
  <c r="K40" i="5"/>
  <c r="I40" i="5"/>
  <c r="G40" i="5"/>
  <c r="E40" i="5"/>
  <c r="C40" i="5"/>
  <c r="K39" i="5"/>
  <c r="I39" i="5"/>
  <c r="G39" i="5"/>
  <c r="E39" i="5"/>
  <c r="C39" i="5"/>
  <c r="B39" i="5"/>
  <c r="A39" i="5"/>
  <c r="K38" i="5"/>
  <c r="I38" i="5"/>
  <c r="G38" i="5"/>
  <c r="E38" i="5"/>
  <c r="C38" i="5"/>
  <c r="K37" i="5"/>
  <c r="I37" i="5"/>
  <c r="G37" i="5"/>
  <c r="E37" i="5"/>
  <c r="C37" i="5"/>
  <c r="B37" i="5"/>
  <c r="A37" i="5"/>
  <c r="K36" i="5"/>
  <c r="I36" i="5"/>
  <c r="G36" i="5"/>
  <c r="E36" i="5"/>
  <c r="C36" i="5"/>
  <c r="K35" i="5"/>
  <c r="I35" i="5"/>
  <c r="G35" i="5"/>
  <c r="E35" i="5"/>
  <c r="C35" i="5"/>
  <c r="B35" i="5"/>
  <c r="A35" i="5"/>
  <c r="K34" i="5"/>
  <c r="I34" i="5"/>
  <c r="G34" i="5"/>
  <c r="E34" i="5"/>
  <c r="C34" i="5"/>
  <c r="K33" i="5"/>
  <c r="I33" i="5"/>
  <c r="G33" i="5"/>
  <c r="E33" i="5"/>
  <c r="C33" i="5"/>
  <c r="B33" i="5"/>
  <c r="A33" i="5"/>
  <c r="K32" i="5"/>
  <c r="I32" i="5"/>
  <c r="G32" i="5"/>
  <c r="E32" i="5"/>
  <c r="C32" i="5"/>
  <c r="K31" i="5"/>
  <c r="I31" i="5"/>
  <c r="G31" i="5"/>
  <c r="E31" i="5"/>
  <c r="C31" i="5"/>
  <c r="B31" i="5"/>
  <c r="A31" i="5"/>
  <c r="K30" i="5"/>
  <c r="I30" i="5"/>
  <c r="G30" i="5"/>
  <c r="E30" i="5"/>
  <c r="C30" i="5"/>
  <c r="K29" i="5"/>
  <c r="I29" i="5"/>
  <c r="G29" i="5"/>
  <c r="E29" i="5"/>
  <c r="C29" i="5"/>
  <c r="B29" i="5"/>
  <c r="A29" i="5"/>
  <c r="K28" i="5"/>
  <c r="I28" i="5"/>
  <c r="G28" i="5"/>
  <c r="E28" i="5"/>
  <c r="C28" i="5"/>
  <c r="K27" i="5"/>
  <c r="I27" i="5"/>
  <c r="G27" i="5"/>
  <c r="E27" i="5"/>
  <c r="C27" i="5"/>
  <c r="B27" i="5"/>
  <c r="A27" i="5"/>
  <c r="K26" i="5"/>
  <c r="I26" i="5"/>
  <c r="G26" i="5"/>
  <c r="E26" i="5"/>
  <c r="C26" i="5"/>
  <c r="K25" i="5"/>
  <c r="I25" i="5"/>
  <c r="G25" i="5"/>
  <c r="E25" i="5"/>
  <c r="C25" i="5"/>
  <c r="B25" i="5"/>
  <c r="A25" i="5"/>
  <c r="K24" i="5"/>
  <c r="I24" i="5"/>
  <c r="G24" i="5"/>
  <c r="E24" i="5"/>
  <c r="C24" i="5"/>
  <c r="K23" i="5"/>
  <c r="I23" i="5"/>
  <c r="G23" i="5"/>
  <c r="E23" i="5"/>
  <c r="C23" i="5"/>
  <c r="B23" i="5"/>
  <c r="A23" i="5"/>
  <c r="K22" i="5"/>
  <c r="I22" i="5"/>
  <c r="G22" i="5"/>
  <c r="E22" i="5"/>
  <c r="C22" i="5"/>
  <c r="K21" i="5"/>
  <c r="I21" i="5"/>
  <c r="G21" i="5"/>
  <c r="E21" i="5"/>
  <c r="C21" i="5"/>
  <c r="B21" i="5"/>
  <c r="A21" i="5"/>
  <c r="K20" i="5"/>
  <c r="I20" i="5"/>
  <c r="G20" i="5"/>
  <c r="E20" i="5"/>
  <c r="C20" i="5"/>
  <c r="K19" i="5"/>
  <c r="I19" i="5"/>
  <c r="G19" i="5"/>
  <c r="E19" i="5"/>
  <c r="C19" i="5"/>
  <c r="B19" i="5"/>
  <c r="A19" i="5"/>
  <c r="K18" i="5"/>
  <c r="I18" i="5"/>
  <c r="G18" i="5"/>
  <c r="E18" i="5"/>
  <c r="C18" i="5"/>
  <c r="K17" i="5"/>
  <c r="I17" i="5"/>
  <c r="G17" i="5"/>
  <c r="E17" i="5"/>
  <c r="C17" i="5"/>
  <c r="B17" i="5"/>
  <c r="A17" i="5"/>
  <c r="K16" i="5"/>
  <c r="I16" i="5"/>
  <c r="G16" i="5"/>
  <c r="E16" i="5"/>
  <c r="C16" i="5"/>
  <c r="K15" i="5"/>
  <c r="I15" i="5"/>
  <c r="G15" i="5"/>
  <c r="E15" i="5"/>
  <c r="C15" i="5"/>
  <c r="B15" i="5"/>
  <c r="A15" i="5"/>
  <c r="K14" i="5"/>
  <c r="I14" i="5"/>
  <c r="G14" i="5"/>
  <c r="E14" i="5"/>
  <c r="C14" i="5"/>
  <c r="K13" i="5"/>
  <c r="I13" i="5"/>
  <c r="G13" i="5"/>
  <c r="E13" i="5"/>
  <c r="C13" i="5"/>
  <c r="B13" i="5"/>
  <c r="A13" i="5"/>
  <c r="K12" i="5"/>
  <c r="I12" i="5"/>
  <c r="G12" i="5"/>
  <c r="E12" i="5"/>
  <c r="C12" i="5"/>
  <c r="K11" i="5"/>
  <c r="I11" i="5"/>
  <c r="G11" i="5"/>
  <c r="E11" i="5"/>
  <c r="C11" i="5"/>
  <c r="B11" i="5"/>
  <c r="A11" i="5"/>
  <c r="K10" i="5"/>
  <c r="I10" i="5"/>
  <c r="G10" i="5"/>
  <c r="E10" i="5"/>
  <c r="K9" i="5"/>
  <c r="I9" i="5"/>
  <c r="G9" i="5"/>
  <c r="E9" i="5"/>
  <c r="C9" i="5"/>
  <c r="B9" i="5"/>
  <c r="A9" i="5"/>
  <c r="P17" i="5" l="1"/>
  <c r="AL17" i="5" s="1"/>
  <c r="P33" i="5"/>
  <c r="AL33" i="5" s="1"/>
  <c r="P9" i="5"/>
  <c r="P37" i="5"/>
  <c r="P13" i="5"/>
  <c r="AL13" i="5" s="1"/>
  <c r="P21" i="5"/>
  <c r="AL21" i="5" s="1"/>
  <c r="P25" i="5"/>
  <c r="AL25" i="5" s="1"/>
  <c r="P29" i="5"/>
  <c r="AL29" i="5" s="1"/>
  <c r="P11" i="5"/>
  <c r="AL11" i="5" s="1"/>
  <c r="P23" i="5"/>
  <c r="AL23" i="5" s="1"/>
  <c r="P35" i="5"/>
  <c r="AL35" i="5" s="1"/>
  <c r="P27" i="5"/>
  <c r="AL27" i="5" s="1"/>
  <c r="P15" i="5"/>
  <c r="AL15" i="5" s="1"/>
  <c r="P39" i="5"/>
  <c r="AL39" i="5" s="1"/>
  <c r="P19" i="5"/>
  <c r="AL19" i="5" s="1"/>
  <c r="P31" i="5"/>
  <c r="AL31" i="5" s="1"/>
  <c r="BY6" i="1"/>
  <c r="CI6" i="1" s="1"/>
  <c r="CS6" i="1" s="1"/>
  <c r="DC6" i="1" s="1"/>
  <c r="BI6" i="1"/>
  <c r="BS6" i="1" s="1"/>
  <c r="CC6" i="1" s="1"/>
  <c r="CM6" i="1" s="1"/>
  <c r="CW6" i="1" s="1"/>
  <c r="BK6" i="1"/>
  <c r="BU6" i="1" s="1"/>
  <c r="CE6" i="1" s="1"/>
  <c r="CO6" i="1" s="1"/>
  <c r="CY6" i="1" s="1"/>
  <c r="BM6" i="1"/>
  <c r="BW6" i="1" s="1"/>
  <c r="CG6" i="1" s="1"/>
  <c r="CQ6" i="1" s="1"/>
  <c r="DA6" i="1" s="1"/>
  <c r="BO6" i="1"/>
  <c r="BG6" i="1"/>
  <c r="BQ6" i="1" s="1"/>
  <c r="CA6" i="1" s="1"/>
  <c r="CK6" i="1" s="1"/>
  <c r="CU6" i="1" s="1"/>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A9" i="4"/>
  <c r="B9" i="4"/>
  <c r="C9" i="4"/>
  <c r="E9" i="4"/>
  <c r="G9" i="4"/>
  <c r="I9" i="4"/>
  <c r="K9" i="4"/>
  <c r="P10" i="4"/>
  <c r="C10" i="4"/>
  <c r="E10" i="4"/>
  <c r="G10" i="4"/>
  <c r="I10" i="4"/>
  <c r="K10" i="4"/>
  <c r="A11" i="4"/>
  <c r="B11" i="4"/>
  <c r="C11" i="4"/>
  <c r="E11" i="4"/>
  <c r="G11" i="4"/>
  <c r="I11" i="4"/>
  <c r="K11" i="4"/>
  <c r="C12" i="4"/>
  <c r="E12" i="4"/>
  <c r="G12" i="4"/>
  <c r="I12" i="4"/>
  <c r="K12" i="4"/>
  <c r="A13" i="4"/>
  <c r="B13" i="4"/>
  <c r="C13" i="4"/>
  <c r="E13" i="4"/>
  <c r="G13" i="4"/>
  <c r="I13" i="4"/>
  <c r="K13" i="4"/>
  <c r="C14" i="4"/>
  <c r="E14" i="4"/>
  <c r="G14" i="4"/>
  <c r="I14" i="4"/>
  <c r="K14" i="4"/>
  <c r="A15" i="4"/>
  <c r="B15" i="4"/>
  <c r="C15" i="4"/>
  <c r="E15" i="4"/>
  <c r="G15" i="4"/>
  <c r="I15" i="4"/>
  <c r="K15" i="4"/>
  <c r="C16" i="4"/>
  <c r="E16" i="4"/>
  <c r="G16" i="4"/>
  <c r="I16" i="4"/>
  <c r="K16" i="4"/>
  <c r="A17" i="4"/>
  <c r="B17" i="4"/>
  <c r="C17" i="4"/>
  <c r="E17" i="4"/>
  <c r="G17" i="4"/>
  <c r="I17" i="4"/>
  <c r="K17" i="4"/>
  <c r="C18" i="4"/>
  <c r="E18" i="4"/>
  <c r="G18" i="4"/>
  <c r="I18" i="4"/>
  <c r="K18" i="4"/>
  <c r="A19" i="4"/>
  <c r="B19" i="4"/>
  <c r="C19" i="4"/>
  <c r="E19" i="4"/>
  <c r="G19" i="4"/>
  <c r="I19" i="4"/>
  <c r="K19" i="4"/>
  <c r="C20" i="4"/>
  <c r="E20" i="4"/>
  <c r="G20" i="4"/>
  <c r="I20" i="4"/>
  <c r="K20" i="4"/>
  <c r="A21" i="4"/>
  <c r="B21" i="4"/>
  <c r="C21" i="4"/>
  <c r="E21" i="4"/>
  <c r="G21" i="4"/>
  <c r="I21" i="4"/>
  <c r="K21" i="4"/>
  <c r="P22" i="4"/>
  <c r="C22" i="4"/>
  <c r="E22" i="4"/>
  <c r="G22" i="4"/>
  <c r="I22" i="4"/>
  <c r="K22" i="4"/>
  <c r="A23" i="4"/>
  <c r="B23" i="4"/>
  <c r="C23" i="4"/>
  <c r="E23" i="4"/>
  <c r="G23" i="4"/>
  <c r="I23" i="4"/>
  <c r="K23" i="4"/>
  <c r="C24" i="4"/>
  <c r="E24" i="4"/>
  <c r="G24" i="4"/>
  <c r="I24" i="4"/>
  <c r="K24" i="4"/>
  <c r="A25" i="4"/>
  <c r="B25" i="4"/>
  <c r="C25" i="4"/>
  <c r="E25" i="4"/>
  <c r="G25" i="4"/>
  <c r="I25" i="4"/>
  <c r="K25" i="4"/>
  <c r="C26" i="4"/>
  <c r="E26" i="4"/>
  <c r="G26" i="4"/>
  <c r="I26" i="4"/>
  <c r="K26" i="4"/>
  <c r="A27" i="4"/>
  <c r="B27" i="4"/>
  <c r="C27" i="4"/>
  <c r="E27" i="4"/>
  <c r="G27" i="4"/>
  <c r="I27" i="4"/>
  <c r="K27" i="4"/>
  <c r="C28" i="4"/>
  <c r="E28" i="4"/>
  <c r="G28" i="4"/>
  <c r="I28" i="4"/>
  <c r="K28" i="4"/>
  <c r="A29" i="4"/>
  <c r="B29" i="4"/>
  <c r="C29" i="4"/>
  <c r="E29" i="4"/>
  <c r="G29" i="4"/>
  <c r="I29" i="4"/>
  <c r="K29" i="4"/>
  <c r="P30" i="4"/>
  <c r="C30" i="4"/>
  <c r="E30" i="4"/>
  <c r="G30" i="4"/>
  <c r="I30" i="4"/>
  <c r="K30" i="4"/>
  <c r="A31" i="4"/>
  <c r="B31" i="4"/>
  <c r="C31" i="4"/>
  <c r="E31" i="4"/>
  <c r="G31" i="4"/>
  <c r="I31" i="4"/>
  <c r="K31" i="4"/>
  <c r="C32" i="4"/>
  <c r="E32" i="4"/>
  <c r="G32" i="4"/>
  <c r="I32" i="4"/>
  <c r="K32" i="4"/>
  <c r="A33" i="4"/>
  <c r="B33" i="4"/>
  <c r="C33" i="4"/>
  <c r="E33" i="4"/>
  <c r="G33" i="4"/>
  <c r="I33" i="4"/>
  <c r="K33" i="4"/>
  <c r="P34" i="4"/>
  <c r="C34" i="4"/>
  <c r="E34" i="4"/>
  <c r="G34" i="4"/>
  <c r="I34" i="4"/>
  <c r="K34" i="4"/>
  <c r="A35" i="4"/>
  <c r="B35" i="4"/>
  <c r="C35" i="4"/>
  <c r="E35" i="4"/>
  <c r="G35" i="4"/>
  <c r="I35" i="4"/>
  <c r="K35" i="4"/>
  <c r="C36" i="4"/>
  <c r="E36" i="4"/>
  <c r="G36" i="4"/>
  <c r="I36" i="4"/>
  <c r="K36" i="4"/>
  <c r="A37" i="4"/>
  <c r="B37" i="4"/>
  <c r="C37" i="4"/>
  <c r="E37" i="4"/>
  <c r="G37" i="4"/>
  <c r="I37" i="4"/>
  <c r="K37" i="4"/>
  <c r="C38" i="4"/>
  <c r="E38" i="4"/>
  <c r="G38" i="4"/>
  <c r="I38" i="4"/>
  <c r="K38" i="4"/>
  <c r="A39" i="4"/>
  <c r="B39" i="4"/>
  <c r="C39" i="4"/>
  <c r="E39" i="4"/>
  <c r="G39" i="4"/>
  <c r="I39" i="4"/>
  <c r="K39" i="4"/>
  <c r="C40" i="4"/>
  <c r="E40" i="4"/>
  <c r="G40" i="4"/>
  <c r="I40" i="4"/>
  <c r="K40" i="4"/>
  <c r="A9" i="3"/>
  <c r="B9" i="3"/>
  <c r="D9" i="3"/>
  <c r="F9" i="3"/>
  <c r="H9" i="3"/>
  <c r="L9" i="3"/>
  <c r="D10" i="3"/>
  <c r="F10" i="3"/>
  <c r="H10" i="3"/>
  <c r="L10" i="3"/>
  <c r="A11" i="3"/>
  <c r="B11" i="3"/>
  <c r="D11" i="3"/>
  <c r="F11" i="3"/>
  <c r="H11" i="3"/>
  <c r="L11" i="3"/>
  <c r="P12" i="3"/>
  <c r="D12" i="3"/>
  <c r="F12" i="3"/>
  <c r="H12" i="3"/>
  <c r="L12" i="3"/>
  <c r="A13" i="3"/>
  <c r="B13" i="3"/>
  <c r="D13" i="3"/>
  <c r="F13" i="3"/>
  <c r="H13" i="3"/>
  <c r="L13" i="3"/>
  <c r="D14" i="3"/>
  <c r="F14" i="3"/>
  <c r="H14" i="3"/>
  <c r="L14" i="3"/>
  <c r="A15" i="3"/>
  <c r="B15" i="3"/>
  <c r="D15" i="3"/>
  <c r="F15" i="3"/>
  <c r="H15" i="3"/>
  <c r="L15" i="3"/>
  <c r="D16" i="3"/>
  <c r="F16" i="3"/>
  <c r="H16" i="3"/>
  <c r="L16" i="3"/>
  <c r="A17" i="3"/>
  <c r="B17" i="3"/>
  <c r="D17" i="3"/>
  <c r="F17" i="3"/>
  <c r="H17" i="3"/>
  <c r="L17" i="3"/>
  <c r="D18" i="3"/>
  <c r="F18" i="3"/>
  <c r="H18" i="3"/>
  <c r="L18" i="3"/>
  <c r="A19" i="3"/>
  <c r="B19" i="3"/>
  <c r="D19" i="3"/>
  <c r="F19" i="3"/>
  <c r="H19" i="3"/>
  <c r="L19" i="3"/>
  <c r="D20" i="3"/>
  <c r="F20" i="3"/>
  <c r="H20" i="3"/>
  <c r="L20" i="3"/>
  <c r="A21" i="3"/>
  <c r="B21" i="3"/>
  <c r="D21" i="3"/>
  <c r="F21" i="3"/>
  <c r="H21" i="3"/>
  <c r="L21" i="3"/>
  <c r="D22" i="3"/>
  <c r="F22" i="3"/>
  <c r="H22" i="3"/>
  <c r="L22" i="3"/>
  <c r="A23" i="3"/>
  <c r="B23" i="3"/>
  <c r="D23" i="3"/>
  <c r="F23" i="3"/>
  <c r="H23" i="3"/>
  <c r="L23" i="3"/>
  <c r="P24" i="3"/>
  <c r="D24" i="3"/>
  <c r="F24" i="3"/>
  <c r="H24" i="3"/>
  <c r="L24" i="3"/>
  <c r="A25" i="3"/>
  <c r="B25" i="3"/>
  <c r="D25" i="3"/>
  <c r="F25" i="3"/>
  <c r="H25" i="3"/>
  <c r="L25" i="3"/>
  <c r="P26" i="3"/>
  <c r="D26" i="3"/>
  <c r="F26" i="3"/>
  <c r="H26" i="3"/>
  <c r="L26" i="3"/>
  <c r="A27" i="3"/>
  <c r="B27" i="3"/>
  <c r="D27" i="3"/>
  <c r="F27" i="3"/>
  <c r="H27" i="3"/>
  <c r="L27" i="3"/>
  <c r="D28" i="3"/>
  <c r="F28" i="3"/>
  <c r="H28" i="3"/>
  <c r="L28" i="3"/>
  <c r="A29" i="3"/>
  <c r="B29" i="3"/>
  <c r="D29" i="3"/>
  <c r="F29" i="3"/>
  <c r="H29" i="3"/>
  <c r="L29" i="3"/>
  <c r="D30" i="3"/>
  <c r="F30" i="3"/>
  <c r="H30" i="3"/>
  <c r="L30" i="3"/>
  <c r="A31" i="3"/>
  <c r="B31" i="3"/>
  <c r="D31" i="3"/>
  <c r="F31" i="3"/>
  <c r="H31" i="3"/>
  <c r="L31" i="3"/>
  <c r="D32" i="3"/>
  <c r="F32" i="3"/>
  <c r="H32" i="3"/>
  <c r="L32" i="3"/>
  <c r="A33" i="3"/>
  <c r="B33" i="3"/>
  <c r="D33" i="3"/>
  <c r="F33" i="3"/>
  <c r="H33" i="3"/>
  <c r="L33" i="3"/>
  <c r="D34" i="3"/>
  <c r="F34" i="3"/>
  <c r="H34" i="3"/>
  <c r="L34" i="3"/>
  <c r="A35" i="3"/>
  <c r="B35" i="3"/>
  <c r="D35" i="3"/>
  <c r="F35" i="3"/>
  <c r="H35" i="3"/>
  <c r="L35" i="3"/>
  <c r="P36" i="3"/>
  <c r="D36" i="3"/>
  <c r="F36" i="3"/>
  <c r="H36" i="3"/>
  <c r="L36" i="3"/>
  <c r="A37" i="3"/>
  <c r="B37" i="3"/>
  <c r="D37" i="3"/>
  <c r="F37" i="3"/>
  <c r="H37" i="3"/>
  <c r="L37" i="3"/>
  <c r="P38" i="3"/>
  <c r="D38" i="3"/>
  <c r="F38" i="3"/>
  <c r="H38" i="3"/>
  <c r="L38" i="3"/>
  <c r="A39" i="3"/>
  <c r="B39" i="3"/>
  <c r="D39" i="3"/>
  <c r="F39" i="3"/>
  <c r="H39" i="3"/>
  <c r="L39" i="3"/>
  <c r="D40" i="3"/>
  <c r="F40" i="3"/>
  <c r="H40" i="3"/>
  <c r="L40" i="3"/>
  <c r="P40" i="4"/>
  <c r="P38" i="4"/>
  <c r="P36" i="4"/>
  <c r="P32" i="4"/>
  <c r="P28" i="4"/>
  <c r="P26" i="4"/>
  <c r="P24" i="4"/>
  <c r="P20" i="4"/>
  <c r="P18" i="4"/>
  <c r="P16" i="4"/>
  <c r="P14" i="4"/>
  <c r="P12" i="4"/>
  <c r="AD7" i="4"/>
  <c r="AB7" i="4"/>
  <c r="Z7" i="4"/>
  <c r="X7" i="4"/>
  <c r="V7" i="4"/>
  <c r="T7" i="4"/>
  <c r="P40" i="3"/>
  <c r="P34" i="3"/>
  <c r="P32" i="3"/>
  <c r="P30" i="3"/>
  <c r="P28" i="3"/>
  <c r="P22" i="3"/>
  <c r="P20" i="3"/>
  <c r="P18" i="3"/>
  <c r="P16" i="3"/>
  <c r="P14" i="3"/>
  <c r="P10" i="3"/>
  <c r="AD7" i="3"/>
  <c r="AB7" i="3"/>
  <c r="Z7" i="3"/>
  <c r="X7" i="3"/>
  <c r="V7" i="3"/>
  <c r="T7" i="3"/>
  <c r="AL37" i="5" l="1"/>
  <c r="AL9" i="5"/>
  <c r="P15" i="3"/>
  <c r="P31" i="3"/>
  <c r="P17" i="3"/>
  <c r="P29" i="3"/>
  <c r="P37" i="4"/>
  <c r="P35" i="4"/>
  <c r="P17" i="4"/>
  <c r="P33" i="3"/>
  <c r="P19" i="3"/>
  <c r="P25" i="3"/>
  <c r="P11" i="3"/>
  <c r="P29" i="4"/>
  <c r="P25" i="4"/>
  <c r="P23" i="4"/>
  <c r="P9" i="3"/>
  <c r="P27" i="3"/>
  <c r="P13" i="3"/>
  <c r="P21" i="4"/>
  <c r="P19" i="4"/>
  <c r="P15" i="4"/>
  <c r="P13" i="4"/>
  <c r="P11" i="4"/>
  <c r="P33" i="4"/>
  <c r="P37" i="3"/>
  <c r="P39" i="4"/>
  <c r="P35" i="3"/>
  <c r="P21" i="3"/>
  <c r="P9" i="4"/>
  <c r="P31" i="4"/>
  <c r="P27" i="4"/>
  <c r="P39" i="3"/>
  <c r="P23" i="3"/>
  <c r="AV7" i="1"/>
  <c r="AT7" i="1"/>
  <c r="AR7" i="1"/>
  <c r="AP7" i="1"/>
  <c r="AL7" i="1"/>
  <c r="AN7"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99" i="2" l="1"/>
  <c r="A97" i="2"/>
  <c r="A98" i="2"/>
  <c r="A118" i="2"/>
  <c r="A117" i="2"/>
  <c r="A108" i="2"/>
  <c r="A144" i="2"/>
  <c r="A126" i="2"/>
  <c r="A178" i="2"/>
  <c r="A167" i="2"/>
  <c r="A107" i="2"/>
  <c r="A88" i="2"/>
  <c r="A129" i="2"/>
  <c r="A154" i="2"/>
  <c r="A190" i="2"/>
  <c r="A168" i="2"/>
  <c r="A132" i="2"/>
  <c r="A145" i="2"/>
  <c r="A157" i="2"/>
  <c r="A169" i="2"/>
  <c r="A181" i="2"/>
  <c r="A193" i="2"/>
  <c r="A109" i="2"/>
  <c r="A89" i="2"/>
  <c r="A160" i="2"/>
  <c r="A137" i="2"/>
  <c r="A149" i="2"/>
  <c r="A161" i="2"/>
  <c r="A185" i="2"/>
  <c r="A101" i="2"/>
  <c r="A83" i="2"/>
  <c r="A186" i="2"/>
  <c r="A84" i="2"/>
  <c r="A151" i="2"/>
  <c r="A187" i="2"/>
  <c r="A85" i="2"/>
  <c r="A141" i="2"/>
  <c r="A105" i="2"/>
  <c r="A142" i="2"/>
  <c r="A166" i="2"/>
  <c r="A106" i="2"/>
  <c r="A130" i="2"/>
  <c r="A179" i="2"/>
  <c r="A180" i="2"/>
  <c r="A115" i="2"/>
  <c r="A133" i="2"/>
  <c r="A47" i="11" s="1"/>
  <c r="A146" i="2"/>
  <c r="A158" i="2"/>
  <c r="A170" i="2"/>
  <c r="A182" i="2"/>
  <c r="A194" i="2"/>
  <c r="A110" i="2"/>
  <c r="A90" i="2"/>
  <c r="A148" i="2"/>
  <c r="A172" i="2"/>
  <c r="A196" i="2"/>
  <c r="A112" i="2"/>
  <c r="A173" i="2"/>
  <c r="A100" i="2"/>
  <c r="A138" i="2"/>
  <c r="A150" i="2"/>
  <c r="A162" i="2"/>
  <c r="A102" i="2"/>
  <c r="A139" i="2"/>
  <c r="A163" i="2"/>
  <c r="A103" i="2"/>
  <c r="A140" i="2"/>
  <c r="A164" i="2"/>
  <c r="A176" i="2"/>
  <c r="A188" i="2"/>
  <c r="A104" i="2"/>
  <c r="A95" i="2"/>
  <c r="A127" i="2"/>
  <c r="A153" i="2"/>
  <c r="A177" i="2"/>
  <c r="A189" i="2"/>
  <c r="A143" i="2"/>
  <c r="G5" i="11" s="1"/>
  <c r="A87" i="2"/>
  <c r="A116" i="2"/>
  <c r="A134" i="2"/>
  <c r="A147" i="2"/>
  <c r="A159" i="2"/>
  <c r="A171" i="2"/>
  <c r="A183" i="2"/>
  <c r="A195" i="2"/>
  <c r="A111" i="2"/>
  <c r="A63" i="11" s="1"/>
  <c r="A91" i="2"/>
  <c r="A184" i="2"/>
  <c r="A92" i="2"/>
  <c r="A174" i="2"/>
  <c r="A125" i="2"/>
  <c r="A175" i="2"/>
  <c r="A96" i="2"/>
  <c r="A152" i="2"/>
  <c r="A86" i="2"/>
  <c r="A165" i="2"/>
  <c r="A94" i="2"/>
  <c r="A93" i="2"/>
  <c r="A155" i="2"/>
  <c r="A191" i="2"/>
  <c r="A131" i="2"/>
  <c r="A45" i="11" s="1"/>
  <c r="A156" i="2"/>
  <c r="A192" i="2"/>
  <c r="A79" i="2"/>
  <c r="A82" i="2"/>
  <c r="A78" i="2"/>
  <c r="A81" i="2"/>
  <c r="A80" i="2"/>
  <c r="A67" i="2"/>
  <c r="A68" i="2"/>
  <c r="A77" i="2"/>
  <c r="A1" i="10" s="1"/>
  <c r="A70" i="2"/>
  <c r="A69" i="2"/>
  <c r="A71" i="2"/>
  <c r="A72" i="2"/>
  <c r="A73" i="2"/>
  <c r="A74" i="2"/>
  <c r="A75" i="2"/>
  <c r="A76" i="2"/>
  <c r="A64" i="2"/>
  <c r="A65" i="2"/>
  <c r="A66" i="2"/>
  <c r="A54" i="2"/>
  <c r="A55" i="2"/>
  <c r="A56" i="2"/>
  <c r="A57" i="2"/>
  <c r="A58" i="2"/>
  <c r="A59" i="2"/>
  <c r="A60" i="2"/>
  <c r="A61" i="2"/>
  <c r="A62" i="2"/>
  <c r="A63" i="2"/>
  <c r="A45" i="2"/>
  <c r="A47" i="2"/>
  <c r="A50" i="2"/>
  <c r="A46" i="2"/>
  <c r="A52" i="2"/>
  <c r="A51" i="2"/>
  <c r="A49" i="2"/>
  <c r="A48" i="2"/>
  <c r="A8" i="2"/>
  <c r="A40" i="2"/>
  <c r="A41" i="2"/>
  <c r="A43" i="2"/>
  <c r="A42" i="2"/>
  <c r="A44" i="2"/>
  <c r="A14" i="2"/>
  <c r="A36" i="2"/>
  <c r="A35" i="2"/>
  <c r="A33" i="2"/>
  <c r="A32" i="2"/>
  <c r="A30" i="2"/>
  <c r="A27" i="2"/>
  <c r="A28" i="2"/>
  <c r="A37" i="2"/>
  <c r="A5" i="2"/>
  <c r="A26" i="2"/>
  <c r="A15" i="2"/>
  <c r="A13" i="2"/>
  <c r="A12" i="2"/>
  <c r="A7" i="2"/>
  <c r="A6" i="2"/>
  <c r="A21" i="2"/>
  <c r="A4" i="2"/>
  <c r="A19" i="2"/>
  <c r="A3" i="2"/>
  <c r="A18" i="2"/>
  <c r="A39" i="2"/>
  <c r="A2" i="2"/>
  <c r="A17" i="2"/>
  <c r="A24" i="2"/>
  <c r="A38" i="2"/>
  <c r="A16" i="2"/>
  <c r="A34" i="2"/>
  <c r="A10" i="2"/>
  <c r="A29" i="2"/>
  <c r="A31" i="2"/>
  <c r="A11" i="2"/>
  <c r="A25" i="2"/>
  <c r="A23" i="2"/>
  <c r="A9" i="2"/>
  <c r="A22" i="2"/>
  <c r="A70" i="11" l="1"/>
  <c r="A65" i="11"/>
  <c r="A71" i="11"/>
  <c r="A66" i="11"/>
  <c r="A72" i="11"/>
  <c r="A67" i="11"/>
  <c r="A59" i="11"/>
  <c r="A48" i="11"/>
  <c r="BC7" i="11"/>
  <c r="BC27" i="11" s="1"/>
  <c r="BD27" i="11" s="1"/>
  <c r="A74" i="11"/>
  <c r="A58" i="11"/>
  <c r="H4" i="11"/>
  <c r="K7" i="11"/>
  <c r="G7" i="11"/>
  <c r="AK7" i="11"/>
  <c r="AK10" i="11" s="1"/>
  <c r="AL10" i="11" s="1"/>
  <c r="A78" i="11"/>
  <c r="A75" i="11"/>
  <c r="A54" i="11"/>
  <c r="D38" i="11"/>
  <c r="J39" i="11"/>
  <c r="A43" i="11"/>
  <c r="AM7" i="11"/>
  <c r="AM22" i="11" s="1"/>
  <c r="AN22" i="11" s="1"/>
  <c r="A80" i="11"/>
  <c r="A53" i="11"/>
  <c r="I7" i="11"/>
  <c r="AU7" i="11"/>
  <c r="AU26" i="11" s="1"/>
  <c r="AV26" i="11" s="1"/>
  <c r="A79" i="11"/>
  <c r="D37" i="11"/>
  <c r="A41" i="11"/>
  <c r="A42" i="11"/>
  <c r="AY7" i="11"/>
  <c r="AY29" i="11" s="1"/>
  <c r="AZ29" i="11" s="1"/>
  <c r="E7" i="11"/>
  <c r="A49" i="11"/>
  <c r="AO7" i="11"/>
  <c r="AO20" i="11" s="1"/>
  <c r="AP20" i="11" s="1"/>
  <c r="AQ7" i="11"/>
  <c r="AW7" i="11"/>
  <c r="AW14" i="11" s="1"/>
  <c r="AX14" i="11" s="1"/>
  <c r="C7" i="11"/>
  <c r="D39" i="11"/>
  <c r="AS7" i="11"/>
  <c r="AS10" i="11" s="1"/>
  <c r="BA7" i="11"/>
  <c r="BA13" i="11" s="1"/>
  <c r="BB13" i="11" s="1"/>
  <c r="A64" i="11"/>
  <c r="A4" i="11"/>
  <c r="J38" i="11"/>
  <c r="J37" i="11"/>
  <c r="G39" i="11"/>
  <c r="A81" i="11"/>
  <c r="A39" i="11"/>
  <c r="A9" i="11"/>
  <c r="A25" i="11"/>
  <c r="A8" i="11"/>
  <c r="A24" i="11"/>
  <c r="G38" i="11"/>
  <c r="G37" i="11"/>
  <c r="A5" i="11"/>
  <c r="A55" i="11"/>
  <c r="A50" i="11"/>
  <c r="A60" i="11"/>
  <c r="AI7" i="11"/>
  <c r="AI10" i="11" s="1"/>
  <c r="AJ10" i="11" s="1"/>
  <c r="AY14" i="11"/>
  <c r="AZ14" i="11" s="1"/>
  <c r="AY16" i="11"/>
  <c r="AZ16" i="11" s="1"/>
  <c r="AY30" i="11"/>
  <c r="AZ30" i="11" s="1"/>
  <c r="AY10" i="11"/>
  <c r="AZ10" i="11" s="1"/>
  <c r="AY26" i="11"/>
  <c r="AZ26" i="11" s="1"/>
  <c r="A61" i="11"/>
  <c r="A56" i="11"/>
  <c r="A51" i="11"/>
  <c r="A62" i="11"/>
  <c r="A57" i="11"/>
  <c r="A52" i="11"/>
  <c r="A44" i="1"/>
  <c r="F5" i="1"/>
  <c r="I5" i="1"/>
  <c r="A5" i="1"/>
  <c r="A37" i="11"/>
  <c r="A3" i="1"/>
  <c r="A3" i="11"/>
  <c r="H4" i="1"/>
  <c r="A43" i="1"/>
  <c r="D5" i="1"/>
  <c r="A38" i="11"/>
  <c r="A7" i="1"/>
  <c r="A7" i="11"/>
  <c r="A8" i="1"/>
  <c r="G3" i="1"/>
  <c r="G3" i="11"/>
  <c r="B8" i="1"/>
  <c r="A4" i="1"/>
  <c r="A1" i="7"/>
  <c r="BC6" i="7" s="1"/>
  <c r="F42" i="1"/>
  <c r="A1" i="9"/>
  <c r="BC6" i="9" s="1"/>
  <c r="A1" i="6"/>
  <c r="AQ6" i="6" s="1"/>
  <c r="A1" i="8"/>
  <c r="U6" i="8" s="1"/>
  <c r="AY7" i="9"/>
  <c r="AN7" i="8"/>
  <c r="AR7" i="7"/>
  <c r="AV7" i="9"/>
  <c r="AM7" i="8"/>
  <c r="AQ7" i="7"/>
  <c r="AU7" i="9"/>
  <c r="BD7" i="8"/>
  <c r="AN7" i="7"/>
  <c r="AR7" i="6"/>
  <c r="BC7" i="8"/>
  <c r="AM7" i="7"/>
  <c r="AQ7" i="6"/>
  <c r="AZ7" i="8"/>
  <c r="BD7" i="7"/>
  <c r="AN7" i="6"/>
  <c r="AM7" i="6"/>
  <c r="AR7" i="9"/>
  <c r="AY7" i="8"/>
  <c r="BC7" i="7"/>
  <c r="AQ7" i="9"/>
  <c r="AV7" i="8"/>
  <c r="AZ7" i="7"/>
  <c r="BD7" i="6"/>
  <c r="AQ7" i="8"/>
  <c r="AU7" i="6"/>
  <c r="AN7" i="9"/>
  <c r="AU7" i="8"/>
  <c r="AY7" i="7"/>
  <c r="BC7" i="6"/>
  <c r="AM7" i="9"/>
  <c r="AV7" i="7"/>
  <c r="AZ7" i="6"/>
  <c r="BD7" i="9"/>
  <c r="AU7" i="7"/>
  <c r="AY7" i="6"/>
  <c r="AZ7" i="9"/>
  <c r="BC7" i="9"/>
  <c r="AR7" i="8"/>
  <c r="AV7" i="6"/>
  <c r="I7" i="5"/>
  <c r="AC5" i="5" s="1"/>
  <c r="I7" i="8"/>
  <c r="I7" i="7"/>
  <c r="I7" i="6"/>
  <c r="I7" i="9"/>
  <c r="K7" i="5"/>
  <c r="BC5" i="5" s="1"/>
  <c r="K7" i="8"/>
  <c r="K7" i="7"/>
  <c r="K7" i="6"/>
  <c r="K7" i="9"/>
  <c r="C7" i="5"/>
  <c r="AM5" i="5" s="1"/>
  <c r="C7" i="9"/>
  <c r="C7" i="8"/>
  <c r="C7" i="7"/>
  <c r="C7" i="6"/>
  <c r="G7" i="5"/>
  <c r="Y5" i="5" s="1"/>
  <c r="G7" i="8"/>
  <c r="G7" i="7"/>
  <c r="G7" i="9"/>
  <c r="G7" i="6"/>
  <c r="E7" i="5"/>
  <c r="AQ5" i="5" s="1"/>
  <c r="E7" i="9"/>
  <c r="E7" i="8"/>
  <c r="E7" i="7"/>
  <c r="E7" i="6"/>
  <c r="AC7" i="9"/>
  <c r="R7" i="8"/>
  <c r="V7" i="7"/>
  <c r="Z7" i="9"/>
  <c r="Q7" i="8"/>
  <c r="U7" i="7"/>
  <c r="Q7" i="6"/>
  <c r="Y7" i="9"/>
  <c r="AH7" i="8"/>
  <c r="R7" i="7"/>
  <c r="V7" i="6"/>
  <c r="AG7" i="8"/>
  <c r="Q7" i="7"/>
  <c r="U7" i="6"/>
  <c r="AD7" i="8"/>
  <c r="AH7" i="7"/>
  <c r="R7" i="6"/>
  <c r="Y7" i="6"/>
  <c r="V7" i="9"/>
  <c r="AC7" i="8"/>
  <c r="AG7" i="7"/>
  <c r="U7" i="9"/>
  <c r="Z7" i="8"/>
  <c r="AD7" i="7"/>
  <c r="AH7" i="6"/>
  <c r="AD7" i="9"/>
  <c r="U7" i="8"/>
  <c r="R7" i="9"/>
  <c r="Y7" i="8"/>
  <c r="AC7" i="7"/>
  <c r="AG7" i="6"/>
  <c r="Q7" i="9"/>
  <c r="Z7" i="7"/>
  <c r="AD7" i="6"/>
  <c r="AH7" i="9"/>
  <c r="Y7" i="7"/>
  <c r="AC7" i="6"/>
  <c r="AG7" i="9"/>
  <c r="V7" i="8"/>
  <c r="Z7" i="6"/>
  <c r="AU6" i="5"/>
  <c r="Z6" i="5"/>
  <c r="AR6" i="5"/>
  <c r="Y6" i="5"/>
  <c r="AN6" i="5"/>
  <c r="AM6" i="5"/>
  <c r="R6" i="5"/>
  <c r="Q6" i="5"/>
  <c r="BD6" i="5"/>
  <c r="BC6" i="5"/>
  <c r="AH6" i="5"/>
  <c r="AZ6" i="5"/>
  <c r="AY6" i="5"/>
  <c r="AD6" i="5"/>
  <c r="U6" i="5"/>
  <c r="AV6" i="5"/>
  <c r="AC6" i="5"/>
  <c r="AQ6" i="5"/>
  <c r="AG6" i="5"/>
  <c r="V6" i="5"/>
  <c r="BD7" i="5"/>
  <c r="BC7" i="5"/>
  <c r="AY7" i="5"/>
  <c r="AV7" i="5"/>
  <c r="AR7" i="5"/>
  <c r="AQ7" i="5"/>
  <c r="AN7" i="5"/>
  <c r="AM7" i="5"/>
  <c r="AZ7" i="5"/>
  <c r="AU7" i="5"/>
  <c r="AG7" i="5"/>
  <c r="AD7" i="5"/>
  <c r="Z7" i="5"/>
  <c r="Y7" i="5"/>
  <c r="V7" i="5"/>
  <c r="U7" i="5"/>
  <c r="R7" i="5"/>
  <c r="AH7" i="5"/>
  <c r="AC7" i="5"/>
  <c r="Q7" i="5"/>
  <c r="CM7" i="1"/>
  <c r="CK7" i="1"/>
  <c r="CS7" i="1"/>
  <c r="CO7" i="1"/>
  <c r="CQ7" i="1"/>
  <c r="I44" i="1"/>
  <c r="CY7" i="1"/>
  <c r="DA7" i="1"/>
  <c r="DC7" i="1"/>
  <c r="CW7" i="1"/>
  <c r="CU7" i="1"/>
  <c r="CI7" i="1"/>
  <c r="CG7" i="1"/>
  <c r="CE7" i="1"/>
  <c r="CA7" i="1"/>
  <c r="CA9" i="1" s="1"/>
  <c r="CB9" i="1" s="1"/>
  <c r="CC7" i="1"/>
  <c r="CC9" i="1" s="1"/>
  <c r="BY7" i="1"/>
  <c r="BW7" i="1"/>
  <c r="BQ7" i="1"/>
  <c r="BQ9" i="1" s="1"/>
  <c r="BU7" i="1"/>
  <c r="BS7" i="1"/>
  <c r="BO7" i="1"/>
  <c r="BM7" i="1"/>
  <c r="BK7" i="1"/>
  <c r="BI7" i="1"/>
  <c r="BG7" i="1"/>
  <c r="K45" i="1"/>
  <c r="I42" i="1"/>
  <c r="I45" i="1" s="1"/>
  <c r="AW7" i="1"/>
  <c r="K43" i="1"/>
  <c r="K42" i="1"/>
  <c r="K44" i="1"/>
  <c r="C7" i="1"/>
  <c r="C7" i="4"/>
  <c r="C7" i="3"/>
  <c r="AM7" i="1"/>
  <c r="AM16" i="1" s="1"/>
  <c r="AN16" i="1" s="1"/>
  <c r="U7" i="3"/>
  <c r="U7" i="4"/>
  <c r="I7" i="1"/>
  <c r="I7" i="4"/>
  <c r="I7" i="3"/>
  <c r="AS7" i="1"/>
  <c r="AS29" i="1" s="1"/>
  <c r="AT29" i="1" s="1"/>
  <c r="AA7" i="4"/>
  <c r="AA7" i="3"/>
  <c r="AU7" i="1"/>
  <c r="AU27" i="1" s="1"/>
  <c r="AV27" i="1" s="1"/>
  <c r="AC7" i="4"/>
  <c r="AC7" i="3"/>
  <c r="E7" i="1"/>
  <c r="E7" i="4"/>
  <c r="E7" i="3"/>
  <c r="AK7" i="1"/>
  <c r="AK38" i="1" s="1"/>
  <c r="AL38" i="1" s="1"/>
  <c r="S7" i="3"/>
  <c r="S7" i="4"/>
  <c r="G7" i="1"/>
  <c r="G7" i="4"/>
  <c r="G7" i="3"/>
  <c r="AI7" i="1"/>
  <c r="AI32" i="1" s="1"/>
  <c r="AJ32" i="1" s="1"/>
  <c r="Q7" i="3"/>
  <c r="Q7" i="4"/>
  <c r="K7" i="1"/>
  <c r="K7" i="4"/>
  <c r="K7" i="3"/>
  <c r="AQ7" i="1"/>
  <c r="AQ26" i="1" s="1"/>
  <c r="AR26" i="1" s="1"/>
  <c r="Y7" i="3"/>
  <c r="Y7" i="4"/>
  <c r="I8" i="1"/>
  <c r="J8" i="1"/>
  <c r="AO7" i="1"/>
  <c r="AO10" i="1" s="1"/>
  <c r="AP10" i="1" s="1"/>
  <c r="W7" i="3"/>
  <c r="W7" i="4"/>
  <c r="D8" i="1"/>
  <c r="F8" i="1"/>
  <c r="L8" i="1"/>
  <c r="H8" i="1"/>
  <c r="K8" i="1"/>
  <c r="G8" i="1"/>
  <c r="E8" i="1"/>
  <c r="C8" i="1"/>
  <c r="AY11" i="11" l="1"/>
  <c r="AZ11" i="11" s="1"/>
  <c r="AY33" i="11"/>
  <c r="AZ33" i="11" s="1"/>
  <c r="AY34" i="11"/>
  <c r="AZ34" i="11" s="1"/>
  <c r="AY28" i="11"/>
  <c r="AZ28" i="11" s="1"/>
  <c r="BC20" i="11"/>
  <c r="BD20" i="11" s="1"/>
  <c r="BC34" i="11"/>
  <c r="BD34" i="11" s="1"/>
  <c r="BC28" i="11"/>
  <c r="BD28" i="11" s="1"/>
  <c r="AY20" i="11"/>
  <c r="AZ20" i="11" s="1"/>
  <c r="BC31" i="11"/>
  <c r="BD31" i="11" s="1"/>
  <c r="AY18" i="11"/>
  <c r="AZ18" i="11" s="1"/>
  <c r="BC12" i="11"/>
  <c r="BD12" i="11" s="1"/>
  <c r="AY32" i="11"/>
  <c r="AZ32" i="11" s="1"/>
  <c r="AY22" i="11"/>
  <c r="AZ22" i="11" s="1"/>
  <c r="BC16" i="11"/>
  <c r="BD16" i="11" s="1"/>
  <c r="AO14" i="11"/>
  <c r="AP14" i="11" s="1"/>
  <c r="AY12" i="11"/>
  <c r="AZ12" i="11" s="1"/>
  <c r="BC33" i="11"/>
  <c r="BD33" i="11" s="1"/>
  <c r="BC26" i="11"/>
  <c r="BD26" i="11" s="1"/>
  <c r="AO18" i="11"/>
  <c r="AP18" i="11" s="1"/>
  <c r="BC23" i="11"/>
  <c r="BD23" i="11" s="1"/>
  <c r="BC11" i="11"/>
  <c r="BD11" i="11" s="1"/>
  <c r="BC18" i="11"/>
  <c r="BD18" i="11" s="1"/>
  <c r="BC30" i="11"/>
  <c r="BD30" i="11" s="1"/>
  <c r="BC10" i="11"/>
  <c r="BD10" i="11" s="1"/>
  <c r="BC22" i="11"/>
  <c r="BD22" i="11" s="1"/>
  <c r="BA11" i="11"/>
  <c r="BB11" i="11" s="1"/>
  <c r="BA33" i="11"/>
  <c r="BB33" i="11" s="1"/>
  <c r="BA20" i="11"/>
  <c r="BB20" i="11" s="1"/>
  <c r="BC14" i="11"/>
  <c r="BD14" i="11" s="1"/>
  <c r="BA22" i="11"/>
  <c r="BB22" i="11" s="1"/>
  <c r="BA18" i="11"/>
  <c r="BB18" i="11" s="1"/>
  <c r="BA34" i="11"/>
  <c r="BB34" i="11" s="1"/>
  <c r="BA12" i="11"/>
  <c r="BB12" i="11" s="1"/>
  <c r="BA16" i="11"/>
  <c r="BB16" i="11" s="1"/>
  <c r="BC21" i="11"/>
  <c r="BD21" i="11" s="1"/>
  <c r="BC32" i="11"/>
  <c r="BD32" i="11" s="1"/>
  <c r="BA14" i="11"/>
  <c r="BB14" i="11" s="1"/>
  <c r="BA26" i="11"/>
  <c r="BB26" i="11" s="1"/>
  <c r="BA10" i="11"/>
  <c r="BB10" i="11" s="1"/>
  <c r="BA30" i="11"/>
  <c r="BB30" i="11" s="1"/>
  <c r="BA28" i="11"/>
  <c r="BB28" i="11" s="1"/>
  <c r="BA32" i="11"/>
  <c r="BB32" i="11" s="1"/>
  <c r="AW28" i="11"/>
  <c r="AX28" i="11" s="1"/>
  <c r="AO12" i="11"/>
  <c r="AP12" i="11" s="1"/>
  <c r="AO28" i="11"/>
  <c r="AP28" i="11" s="1"/>
  <c r="AO11" i="11"/>
  <c r="AP11" i="11" s="1"/>
  <c r="AW26" i="11"/>
  <c r="AX26" i="11" s="1"/>
  <c r="AO32" i="11"/>
  <c r="AP32" i="11" s="1"/>
  <c r="AO30" i="11"/>
  <c r="AP30" i="11" s="1"/>
  <c r="AO26" i="11"/>
  <c r="AP26" i="11" s="1"/>
  <c r="AU16" i="11"/>
  <c r="AV16" i="11" s="1"/>
  <c r="AU11" i="11"/>
  <c r="AV11" i="11" s="1"/>
  <c r="AM34" i="11"/>
  <c r="AN34" i="11" s="1"/>
  <c r="AW18" i="11"/>
  <c r="AX18" i="11" s="1"/>
  <c r="AK26" i="11"/>
  <c r="AL26" i="11" s="1"/>
  <c r="BA35" i="11"/>
  <c r="BB35" i="11" s="1"/>
  <c r="AK11" i="11"/>
  <c r="AL11" i="11" s="1"/>
  <c r="AM28" i="11"/>
  <c r="AN28" i="11" s="1"/>
  <c r="AK32" i="11"/>
  <c r="AL32" i="11" s="1"/>
  <c r="AO34" i="11"/>
  <c r="AP34" i="11" s="1"/>
  <c r="AW33" i="11"/>
  <c r="AX33" i="11" s="1"/>
  <c r="AU30" i="11"/>
  <c r="AV30" i="11" s="1"/>
  <c r="AM19" i="11"/>
  <c r="AN19" i="11" s="1"/>
  <c r="AM12" i="11"/>
  <c r="AN12" i="11" s="1"/>
  <c r="AK18" i="11"/>
  <c r="AL18" i="11" s="1"/>
  <c r="AW30" i="11"/>
  <c r="AX30" i="11" s="1"/>
  <c r="AU20" i="11"/>
  <c r="AV20" i="11" s="1"/>
  <c r="AK23" i="11"/>
  <c r="AL23" i="11" s="1"/>
  <c r="AM26" i="11"/>
  <c r="AN26" i="11" s="1"/>
  <c r="AU21" i="11"/>
  <c r="AV21" i="11" s="1"/>
  <c r="AM14" i="11"/>
  <c r="AN14" i="11" s="1"/>
  <c r="AW20" i="11"/>
  <c r="AX20" i="11" s="1"/>
  <c r="AU32" i="11"/>
  <c r="AV32" i="11" s="1"/>
  <c r="AW17" i="11"/>
  <c r="AX17" i="11" s="1"/>
  <c r="AM16" i="11"/>
  <c r="AN16" i="11" s="1"/>
  <c r="AK28" i="11"/>
  <c r="AL28" i="11" s="1"/>
  <c r="AO16" i="11"/>
  <c r="AP16" i="11" s="1"/>
  <c r="AW22" i="11"/>
  <c r="AX22" i="11" s="1"/>
  <c r="AU17" i="11"/>
  <c r="AV17" i="11" s="1"/>
  <c r="AU15" i="11"/>
  <c r="AV15" i="11" s="1"/>
  <c r="AK15" i="11"/>
  <c r="AL15" i="11" s="1"/>
  <c r="AK22" i="11"/>
  <c r="AL22" i="11" s="1"/>
  <c r="AU22" i="11"/>
  <c r="AV22" i="11" s="1"/>
  <c r="AM20" i="11"/>
  <c r="AN20" i="11" s="1"/>
  <c r="AK30" i="11"/>
  <c r="AL30" i="11" s="1"/>
  <c r="AO22" i="11"/>
  <c r="AP22" i="11" s="1"/>
  <c r="AW12" i="11"/>
  <c r="AX12" i="11" s="1"/>
  <c r="AU34" i="11"/>
  <c r="AV34" i="11" s="1"/>
  <c r="AM32" i="11"/>
  <c r="AN32" i="11" s="1"/>
  <c r="AM13" i="11"/>
  <c r="AN13" i="11" s="1"/>
  <c r="AW32" i="11"/>
  <c r="AX32" i="11" s="1"/>
  <c r="AU33" i="11"/>
  <c r="AV33" i="11" s="1"/>
  <c r="AM10" i="11"/>
  <c r="AN10" i="11" s="1"/>
  <c r="AK12" i="11"/>
  <c r="AL12" i="11" s="1"/>
  <c r="AO10" i="11"/>
  <c r="AP10" i="11" s="1"/>
  <c r="AW16" i="11"/>
  <c r="AX16" i="11" s="1"/>
  <c r="AU12" i="11"/>
  <c r="AV12" i="11" s="1"/>
  <c r="AU28" i="11"/>
  <c r="AV28" i="11" s="1"/>
  <c r="AM11" i="11"/>
  <c r="AN11" i="11" s="1"/>
  <c r="AW10" i="11"/>
  <c r="AX10" i="11" s="1"/>
  <c r="AK34" i="11"/>
  <c r="AL34" i="11" s="1"/>
  <c r="AM18" i="11"/>
  <c r="AN18" i="11" s="1"/>
  <c r="AK16" i="11"/>
  <c r="AL16" i="11" s="1"/>
  <c r="AW34" i="11"/>
  <c r="AX34" i="11" s="1"/>
  <c r="AU10" i="11"/>
  <c r="AV10" i="11" s="1"/>
  <c r="AW31" i="11"/>
  <c r="AX31" i="11" s="1"/>
  <c r="AW11" i="11"/>
  <c r="AX11" i="11" s="1"/>
  <c r="AM30" i="11"/>
  <c r="AN30" i="11" s="1"/>
  <c r="AK20" i="11"/>
  <c r="AL20" i="11" s="1"/>
  <c r="AO13" i="11"/>
  <c r="AP13" i="11" s="1"/>
  <c r="AU14" i="11"/>
  <c r="AV14" i="11" s="1"/>
  <c r="AU18" i="11"/>
  <c r="AV18" i="11" s="1"/>
  <c r="AK14" i="11"/>
  <c r="AL14" i="11" s="1"/>
  <c r="AZ6" i="7"/>
  <c r="AZ15" i="7" s="1"/>
  <c r="AQ6" i="7"/>
  <c r="AQ21" i="7" s="1"/>
  <c r="AD6" i="7"/>
  <c r="AD37" i="7" s="1"/>
  <c r="AN6" i="7"/>
  <c r="AN27" i="7" s="1"/>
  <c r="AW13" i="11"/>
  <c r="AX13" i="11" s="1"/>
  <c r="AU23" i="11"/>
  <c r="AV23" i="11" s="1"/>
  <c r="BC17" i="11"/>
  <c r="BD17" i="11" s="1"/>
  <c r="AW35" i="11"/>
  <c r="AX35" i="11" s="1"/>
  <c r="AU13" i="11"/>
  <c r="AV13" i="11" s="1"/>
  <c r="AK13" i="11"/>
  <c r="AL13" i="11" s="1"/>
  <c r="AM33" i="11"/>
  <c r="AN33" i="11" s="1"/>
  <c r="AY13" i="11"/>
  <c r="AZ13" i="11" s="1"/>
  <c r="AY23" i="11"/>
  <c r="AZ23" i="11" s="1"/>
  <c r="AO33" i="11"/>
  <c r="AP33" i="11" s="1"/>
  <c r="BC13" i="11"/>
  <c r="BD13" i="11" s="1"/>
  <c r="BA19" i="11"/>
  <c r="BB19" i="11" s="1"/>
  <c r="AO31" i="11"/>
  <c r="AP31" i="11" s="1"/>
  <c r="AM35" i="11"/>
  <c r="AN35" i="11" s="1"/>
  <c r="AM23" i="11"/>
  <c r="AN23" i="11" s="1"/>
  <c r="AM15" i="11"/>
  <c r="AN15" i="11" s="1"/>
  <c r="AK17" i="11"/>
  <c r="AL17" i="11" s="1"/>
  <c r="AO21" i="11"/>
  <c r="AP21" i="11" s="1"/>
  <c r="BA23" i="11"/>
  <c r="BB23" i="11" s="1"/>
  <c r="BC19" i="11"/>
  <c r="BD19" i="11" s="1"/>
  <c r="AY19" i="11"/>
  <c r="AZ19" i="11" s="1"/>
  <c r="AW23" i="11"/>
  <c r="AX23" i="11" s="1"/>
  <c r="AK31" i="11"/>
  <c r="AL31" i="11" s="1"/>
  <c r="AO23" i="11"/>
  <c r="AP23" i="11" s="1"/>
  <c r="BC15" i="11"/>
  <c r="BD15" i="11" s="1"/>
  <c r="AK27" i="11"/>
  <c r="AL27" i="11" s="1"/>
  <c r="AK19" i="11"/>
  <c r="AL19" i="11" s="1"/>
  <c r="AK35" i="11"/>
  <c r="AL35" i="11" s="1"/>
  <c r="AO17" i="11"/>
  <c r="AP17" i="11" s="1"/>
  <c r="BA31" i="11"/>
  <c r="BB31" i="11" s="1"/>
  <c r="AW29" i="11"/>
  <c r="AX29" i="11" s="1"/>
  <c r="AY35" i="11"/>
  <c r="AZ35" i="11" s="1"/>
  <c r="AY31" i="11"/>
  <c r="AZ31" i="11" s="1"/>
  <c r="AU35" i="11"/>
  <c r="AV35" i="11" s="1"/>
  <c r="AK29" i="11"/>
  <c r="AL29" i="11" s="1"/>
  <c r="AK33" i="11"/>
  <c r="AL33" i="11" s="1"/>
  <c r="AO19" i="11"/>
  <c r="AP19" i="11" s="1"/>
  <c r="BA21" i="11"/>
  <c r="BB21" i="11" s="1"/>
  <c r="AW19" i="11"/>
  <c r="AX19" i="11" s="1"/>
  <c r="AY27" i="11"/>
  <c r="AZ27" i="11" s="1"/>
  <c r="AY21" i="11"/>
  <c r="AZ21" i="11" s="1"/>
  <c r="BC29" i="11"/>
  <c r="BD29" i="11" s="1"/>
  <c r="AW27" i="11"/>
  <c r="AX27" i="11" s="1"/>
  <c r="BC35" i="11"/>
  <c r="BD35" i="11" s="1"/>
  <c r="AM27" i="11"/>
  <c r="AN27" i="11" s="1"/>
  <c r="AO35" i="11"/>
  <c r="AP35" i="11" s="1"/>
  <c r="BA27" i="11"/>
  <c r="BB27" i="11" s="1"/>
  <c r="BA17" i="11"/>
  <c r="BB17" i="11" s="1"/>
  <c r="AU31" i="11"/>
  <c r="AV31" i="11" s="1"/>
  <c r="AM31" i="11"/>
  <c r="AN31" i="11" s="1"/>
  <c r="AM29" i="11"/>
  <c r="AN29" i="11" s="1"/>
  <c r="AU29" i="11"/>
  <c r="AV29" i="11" s="1"/>
  <c r="AK21" i="11"/>
  <c r="AL21" i="11" s="1"/>
  <c r="AO27" i="11"/>
  <c r="AP27" i="11" s="1"/>
  <c r="AU27" i="11"/>
  <c r="AV27" i="11" s="1"/>
  <c r="AO15" i="11"/>
  <c r="AP15" i="11" s="1"/>
  <c r="AO29" i="11"/>
  <c r="AP29" i="11" s="1"/>
  <c r="AW15" i="11"/>
  <c r="AX15" i="11" s="1"/>
  <c r="AU19" i="11"/>
  <c r="AV19" i="11" s="1"/>
  <c r="AM21" i="11"/>
  <c r="AN21" i="11" s="1"/>
  <c r="AM17" i="11"/>
  <c r="AN17" i="11" s="1"/>
  <c r="BA15" i="11"/>
  <c r="BB15" i="11" s="1"/>
  <c r="AW21" i="11"/>
  <c r="AX21" i="11" s="1"/>
  <c r="AY17" i="11"/>
  <c r="AZ17" i="11" s="1"/>
  <c r="BA29" i="11"/>
  <c r="BB29" i="11" s="1"/>
  <c r="AY15" i="11"/>
  <c r="AZ15" i="11" s="1"/>
  <c r="AZ6" i="6"/>
  <c r="AZ33" i="6" s="1"/>
  <c r="Q6" i="6"/>
  <c r="Q29" i="6" s="1"/>
  <c r="AQ15" i="11"/>
  <c r="AR15" i="11" s="1"/>
  <c r="AQ23" i="11"/>
  <c r="AR23" i="11" s="1"/>
  <c r="AQ12" i="11"/>
  <c r="AR12" i="11" s="1"/>
  <c r="AQ33" i="11"/>
  <c r="AR33" i="11" s="1"/>
  <c r="AQ20" i="11"/>
  <c r="AR20" i="11" s="1"/>
  <c r="AQ17" i="11"/>
  <c r="AR17" i="11" s="1"/>
  <c r="AQ22" i="11"/>
  <c r="AR22" i="11" s="1"/>
  <c r="AQ16" i="11"/>
  <c r="AR16" i="11" s="1"/>
  <c r="AQ34" i="11"/>
  <c r="AR34" i="11" s="1"/>
  <c r="AQ29" i="11"/>
  <c r="AR29" i="11" s="1"/>
  <c r="AQ26" i="11"/>
  <c r="AR26" i="11" s="1"/>
  <c r="AQ10" i="11"/>
  <c r="AR10" i="11" s="1"/>
  <c r="AQ32" i="11"/>
  <c r="AR32" i="11" s="1"/>
  <c r="AQ30" i="11"/>
  <c r="AR30" i="11" s="1"/>
  <c r="AQ21" i="11"/>
  <c r="AR21" i="11" s="1"/>
  <c r="AQ14" i="11"/>
  <c r="AR14" i="11" s="1"/>
  <c r="AQ18" i="11"/>
  <c r="AR18" i="11" s="1"/>
  <c r="AQ13" i="11"/>
  <c r="AR13" i="11" s="1"/>
  <c r="AQ35" i="11"/>
  <c r="AR35" i="11" s="1"/>
  <c r="AQ28" i="11"/>
  <c r="AR28" i="11" s="1"/>
  <c r="AQ27" i="11"/>
  <c r="AR27" i="11" s="1"/>
  <c r="AQ11" i="11"/>
  <c r="AR11" i="11" s="1"/>
  <c r="AQ31" i="11"/>
  <c r="AR31" i="11" s="1"/>
  <c r="AQ19" i="11"/>
  <c r="AR19" i="11" s="1"/>
  <c r="AS31" i="11"/>
  <c r="AT31" i="11" s="1"/>
  <c r="AS18" i="11"/>
  <c r="AT18" i="11" s="1"/>
  <c r="AS19" i="11"/>
  <c r="AT19" i="11" s="1"/>
  <c r="AS26" i="11"/>
  <c r="AT26" i="11" s="1"/>
  <c r="AS14" i="11"/>
  <c r="AT14" i="11" s="1"/>
  <c r="AS17" i="11"/>
  <c r="AT17" i="11" s="1"/>
  <c r="AS35" i="11"/>
  <c r="AT35" i="11" s="1"/>
  <c r="AT10" i="11"/>
  <c r="AS23" i="11"/>
  <c r="AT23" i="11" s="1"/>
  <c r="AS13" i="11"/>
  <c r="AT13" i="11" s="1"/>
  <c r="AS28" i="11"/>
  <c r="AT28" i="11" s="1"/>
  <c r="AS33" i="11"/>
  <c r="AT33" i="11" s="1"/>
  <c r="AS16" i="11"/>
  <c r="AT16" i="11" s="1"/>
  <c r="AS29" i="11"/>
  <c r="AT29" i="11" s="1"/>
  <c r="AS27" i="11"/>
  <c r="AT27" i="11" s="1"/>
  <c r="AS21" i="11"/>
  <c r="AT21" i="11" s="1"/>
  <c r="AS32" i="11"/>
  <c r="AT32" i="11" s="1"/>
  <c r="AS34" i="11"/>
  <c r="AT34" i="11" s="1"/>
  <c r="AS30" i="11"/>
  <c r="AT30" i="11" s="1"/>
  <c r="AS12" i="11"/>
  <c r="AT12" i="11" s="1"/>
  <c r="AS15" i="11"/>
  <c r="AT15" i="11" s="1"/>
  <c r="AS20" i="11"/>
  <c r="AT20" i="11" s="1"/>
  <c r="AS22" i="11"/>
  <c r="AT22" i="11" s="1"/>
  <c r="AS11" i="11"/>
  <c r="AT11" i="11" s="1"/>
  <c r="AI29" i="11"/>
  <c r="AJ29" i="11" s="1"/>
  <c r="AI26" i="11"/>
  <c r="AJ26" i="11" s="1"/>
  <c r="AI32" i="11"/>
  <c r="AJ32" i="11" s="1"/>
  <c r="AI21" i="11"/>
  <c r="AJ21" i="11" s="1"/>
  <c r="AI33" i="11"/>
  <c r="AJ33" i="11" s="1"/>
  <c r="AI31" i="11"/>
  <c r="AJ31" i="11" s="1"/>
  <c r="AI14" i="11"/>
  <c r="AJ14" i="11" s="1"/>
  <c r="AI17" i="11"/>
  <c r="AJ17" i="11" s="1"/>
  <c r="AI11" i="11"/>
  <c r="AJ11" i="11" s="1"/>
  <c r="AI18" i="11"/>
  <c r="AJ18" i="11" s="1"/>
  <c r="AI22" i="11"/>
  <c r="AJ22" i="11" s="1"/>
  <c r="AI12" i="11"/>
  <c r="AJ12" i="11" s="1"/>
  <c r="AI28" i="11"/>
  <c r="AJ28" i="11" s="1"/>
  <c r="AI35" i="11"/>
  <c r="AJ35" i="11" s="1"/>
  <c r="AI27" i="11"/>
  <c r="AJ27" i="11" s="1"/>
  <c r="AI20" i="11"/>
  <c r="AJ20" i="11" s="1"/>
  <c r="AI34" i="11"/>
  <c r="AJ34" i="11" s="1"/>
  <c r="AI30" i="11"/>
  <c r="AJ30" i="11" s="1"/>
  <c r="AI16" i="11"/>
  <c r="AJ16" i="11" s="1"/>
  <c r="AI23" i="11"/>
  <c r="AJ23" i="11" s="1"/>
  <c r="AI19" i="11"/>
  <c r="AJ19" i="11" s="1"/>
  <c r="AI15" i="11"/>
  <c r="AJ15" i="11" s="1"/>
  <c r="AI13" i="11"/>
  <c r="AJ13" i="11" s="1"/>
  <c r="AN6" i="6"/>
  <c r="AN39" i="6" s="1"/>
  <c r="AM6" i="6"/>
  <c r="AM15" i="6" s="1"/>
  <c r="AQ6" i="9"/>
  <c r="AQ25" i="9" s="1"/>
  <c r="AC6" i="6"/>
  <c r="AC39" i="6" s="1"/>
  <c r="U6" i="6"/>
  <c r="U37" i="6" s="1"/>
  <c r="Z6" i="8"/>
  <c r="Z17" i="8" s="1"/>
  <c r="AU6" i="7"/>
  <c r="AU37" i="7" s="1"/>
  <c r="AC6" i="8"/>
  <c r="AC11" i="8" s="1"/>
  <c r="AG6" i="7"/>
  <c r="AG29" i="7" s="1"/>
  <c r="AQ6" i="8"/>
  <c r="AQ25" i="8" s="1"/>
  <c r="R6" i="8"/>
  <c r="R29" i="8" s="1"/>
  <c r="Y6" i="7"/>
  <c r="Y37" i="7" s="1"/>
  <c r="BD6" i="8"/>
  <c r="BD29" i="8" s="1"/>
  <c r="AG6" i="8"/>
  <c r="AG9" i="8" s="1"/>
  <c r="BC6" i="8"/>
  <c r="BC23" i="8" s="1"/>
  <c r="AY6" i="8"/>
  <c r="AY29" i="8" s="1"/>
  <c r="U6" i="7"/>
  <c r="U11" i="7" s="1"/>
  <c r="AI6" i="8"/>
  <c r="AI6" i="7"/>
  <c r="AU6" i="6"/>
  <c r="AU33" i="6" s="1"/>
  <c r="AR6" i="8"/>
  <c r="AR15" i="8" s="1"/>
  <c r="V6" i="8"/>
  <c r="V29" i="8" s="1"/>
  <c r="AN6" i="9"/>
  <c r="AN19" i="9" s="1"/>
  <c r="Q6" i="9"/>
  <c r="Q23" i="9" s="1"/>
  <c r="AV6" i="7"/>
  <c r="AV9" i="7" s="1"/>
  <c r="Z6" i="9"/>
  <c r="Z39" i="9" s="1"/>
  <c r="AR6" i="9"/>
  <c r="AR21" i="9" s="1"/>
  <c r="AM6" i="7"/>
  <c r="AM9" i="7" s="1"/>
  <c r="AY6" i="6"/>
  <c r="AY33" i="6" s="1"/>
  <c r="Y6" i="9"/>
  <c r="Y35" i="9" s="1"/>
  <c r="Y6" i="8"/>
  <c r="Y27" i="8" s="1"/>
  <c r="AH6" i="7"/>
  <c r="AH23" i="7" s="1"/>
  <c r="AH6" i="6"/>
  <c r="AH39" i="6" s="1"/>
  <c r="V6" i="9"/>
  <c r="V27" i="9" s="1"/>
  <c r="AZ6" i="9"/>
  <c r="AZ25" i="9" s="1"/>
  <c r="AY6" i="9"/>
  <c r="AY9" i="9" s="1"/>
  <c r="U6" i="9"/>
  <c r="U39" i="9" s="1"/>
  <c r="Q6" i="7"/>
  <c r="Q21" i="7" s="1"/>
  <c r="AI6" i="9"/>
  <c r="V6" i="7"/>
  <c r="V29" i="7" s="1"/>
  <c r="AM6" i="9"/>
  <c r="AM21" i="9" s="1"/>
  <c r="AY6" i="7"/>
  <c r="AY19" i="7" s="1"/>
  <c r="AC6" i="9"/>
  <c r="AC25" i="9" s="1"/>
  <c r="AN6" i="8"/>
  <c r="AN35" i="8" s="1"/>
  <c r="BD6" i="7"/>
  <c r="BD19" i="7" s="1"/>
  <c r="R6" i="6"/>
  <c r="R25" i="6" s="1"/>
  <c r="AD6" i="9"/>
  <c r="AD35" i="9" s="1"/>
  <c r="AV6" i="9"/>
  <c r="AV31" i="9" s="1"/>
  <c r="BD6" i="9"/>
  <c r="BD21" i="9" s="1"/>
  <c r="Q6" i="8"/>
  <c r="Q39" i="8" s="1"/>
  <c r="AH6" i="8"/>
  <c r="AH37" i="8" s="1"/>
  <c r="Z6" i="7"/>
  <c r="Z21" i="7" s="1"/>
  <c r="R6" i="7"/>
  <c r="R17" i="7" s="1"/>
  <c r="Z6" i="6"/>
  <c r="Z23" i="6" s="1"/>
  <c r="AI6" i="6"/>
  <c r="AH6" i="9"/>
  <c r="AH37" i="9" s="1"/>
  <c r="AM6" i="8"/>
  <c r="AM37" i="8" s="1"/>
  <c r="AR6" i="7"/>
  <c r="AR11" i="7" s="1"/>
  <c r="AC6" i="7"/>
  <c r="AC17" i="7" s="1"/>
  <c r="AV6" i="6"/>
  <c r="AV9" i="6" s="1"/>
  <c r="AG6" i="9"/>
  <c r="AG25" i="9" s="1"/>
  <c r="AU6" i="9"/>
  <c r="AU27" i="9" s="1"/>
  <c r="AU6" i="8"/>
  <c r="AU25" i="8" s="1"/>
  <c r="Y6" i="6"/>
  <c r="Y19" i="6" s="1"/>
  <c r="BD6" i="6"/>
  <c r="BD21" i="6" s="1"/>
  <c r="V6" i="6"/>
  <c r="V37" i="6" s="1"/>
  <c r="Q9" i="5"/>
  <c r="AD6" i="8"/>
  <c r="AD9" i="8" s="1"/>
  <c r="AZ6" i="8"/>
  <c r="AZ31" i="8" s="1"/>
  <c r="AG6" i="6"/>
  <c r="AG9" i="6" s="1"/>
  <c r="AR6" i="6"/>
  <c r="AR25" i="6" s="1"/>
  <c r="R6" i="9"/>
  <c r="R39" i="9" s="1"/>
  <c r="BC6" i="6"/>
  <c r="BC11" i="6" s="1"/>
  <c r="AV6" i="8"/>
  <c r="AV35" i="8" s="1"/>
  <c r="AD6" i="6"/>
  <c r="AD35" i="6" s="1"/>
  <c r="Q5" i="5"/>
  <c r="AU5" i="5"/>
  <c r="U5" i="5"/>
  <c r="AY5" i="5"/>
  <c r="AG5" i="5"/>
  <c r="BC5" i="7"/>
  <c r="AG5" i="7"/>
  <c r="AU5" i="9"/>
  <c r="Y5" i="9"/>
  <c r="AU5" i="7"/>
  <c r="Y5" i="7"/>
  <c r="Y5" i="8"/>
  <c r="AU5" i="8"/>
  <c r="AC5" i="9"/>
  <c r="AY5" i="9"/>
  <c r="U5" i="6"/>
  <c r="AQ5" i="6"/>
  <c r="AC5" i="6"/>
  <c r="AY5" i="6"/>
  <c r="AU5" i="6"/>
  <c r="Y5" i="6"/>
  <c r="AQ5" i="7"/>
  <c r="U5" i="7"/>
  <c r="Q5" i="6"/>
  <c r="AM5" i="6"/>
  <c r="AY5" i="7"/>
  <c r="AC5" i="7"/>
  <c r="J8" i="9"/>
  <c r="J8" i="8"/>
  <c r="J8" i="7"/>
  <c r="J8" i="6"/>
  <c r="C8" i="6"/>
  <c r="C8" i="8"/>
  <c r="C8" i="7"/>
  <c r="C8" i="9"/>
  <c r="I8" i="9"/>
  <c r="I8" i="8"/>
  <c r="I8" i="7"/>
  <c r="I8" i="6"/>
  <c r="AQ5" i="8"/>
  <c r="U5" i="8"/>
  <c r="AM5" i="7"/>
  <c r="Q5" i="7"/>
  <c r="AY5" i="8"/>
  <c r="AC5" i="8"/>
  <c r="E8" i="7"/>
  <c r="E8" i="6"/>
  <c r="E8" i="9"/>
  <c r="E8" i="8"/>
  <c r="AQ5" i="9"/>
  <c r="U5" i="9"/>
  <c r="BC11" i="7"/>
  <c r="BC29" i="7"/>
  <c r="BC35" i="7"/>
  <c r="BC19" i="7"/>
  <c r="BC17" i="7"/>
  <c r="BC37" i="7"/>
  <c r="BC31" i="7"/>
  <c r="BC25" i="7"/>
  <c r="BC23" i="7"/>
  <c r="BC13" i="7"/>
  <c r="BC27" i="7"/>
  <c r="BC33" i="7"/>
  <c r="BC9" i="7"/>
  <c r="BC39" i="7"/>
  <c r="BC15" i="7"/>
  <c r="BC21" i="7"/>
  <c r="BC15" i="9"/>
  <c r="BC33" i="9"/>
  <c r="BC9" i="9"/>
  <c r="BC11" i="9"/>
  <c r="BC37" i="9"/>
  <c r="BC13" i="9"/>
  <c r="BC39" i="9"/>
  <c r="BC21" i="9"/>
  <c r="BC25" i="9"/>
  <c r="BC31" i="9"/>
  <c r="BC29" i="9"/>
  <c r="BC27" i="9"/>
  <c r="BC23" i="9"/>
  <c r="BC17" i="9"/>
  <c r="BC19" i="9"/>
  <c r="BC35" i="9"/>
  <c r="AM5" i="8"/>
  <c r="Q5" i="8"/>
  <c r="D8" i="8"/>
  <c r="D8" i="7"/>
  <c r="D8" i="6"/>
  <c r="D8" i="9"/>
  <c r="G8" i="6"/>
  <c r="G8" i="9"/>
  <c r="G8" i="7"/>
  <c r="G8" i="8"/>
  <c r="AM5" i="9"/>
  <c r="Q5" i="9"/>
  <c r="BC5" i="8"/>
  <c r="AG5" i="8"/>
  <c r="U11" i="8"/>
  <c r="U9" i="8"/>
  <c r="U25" i="8"/>
  <c r="U31" i="8"/>
  <c r="U15" i="8"/>
  <c r="U21" i="8"/>
  <c r="U39" i="8"/>
  <c r="U27" i="8"/>
  <c r="U23" i="8"/>
  <c r="U13" i="8"/>
  <c r="U29" i="8"/>
  <c r="U19" i="8"/>
  <c r="U35" i="8"/>
  <c r="U17" i="8"/>
  <c r="U37" i="8"/>
  <c r="U33" i="8"/>
  <c r="AQ29" i="6"/>
  <c r="AQ23" i="6"/>
  <c r="AQ15" i="6"/>
  <c r="AQ37" i="6"/>
  <c r="AQ17" i="6"/>
  <c r="AQ39" i="6"/>
  <c r="AQ11" i="6"/>
  <c r="AQ27" i="6"/>
  <c r="AQ31" i="6"/>
  <c r="AQ19" i="6"/>
  <c r="AQ21" i="6"/>
  <c r="AQ33" i="6"/>
  <c r="AQ9" i="6"/>
  <c r="AQ25" i="6"/>
  <c r="AQ35" i="6"/>
  <c r="AQ13" i="6"/>
  <c r="H8" i="6"/>
  <c r="H8" i="9"/>
  <c r="H8" i="8"/>
  <c r="H8" i="7"/>
  <c r="BC5" i="9"/>
  <c r="AG5" i="9"/>
  <c r="F8" i="7"/>
  <c r="F8" i="6"/>
  <c r="F8" i="9"/>
  <c r="F8" i="8"/>
  <c r="K8" i="9"/>
  <c r="K8" i="8"/>
  <c r="K8" i="7"/>
  <c r="K8" i="6"/>
  <c r="L8" i="8"/>
  <c r="L8" i="7"/>
  <c r="L8" i="9"/>
  <c r="L8" i="6"/>
  <c r="BC5" i="6"/>
  <c r="AG5" i="6"/>
  <c r="BD15" i="5"/>
  <c r="BD33" i="5"/>
  <c r="BD23" i="5"/>
  <c r="BD19" i="5"/>
  <c r="BD25" i="5"/>
  <c r="BD29" i="5"/>
  <c r="BD31" i="5"/>
  <c r="BD17" i="5"/>
  <c r="BD9" i="5"/>
  <c r="BD35" i="5"/>
  <c r="BD11" i="5"/>
  <c r="BD21" i="5"/>
  <c r="BD13" i="5"/>
  <c r="BD37" i="5"/>
  <c r="BD27" i="5"/>
  <c r="BD39" i="5"/>
  <c r="C8" i="4"/>
  <c r="C8" i="5"/>
  <c r="I8" i="4"/>
  <c r="I8" i="5"/>
  <c r="V23" i="5"/>
  <c r="V11" i="5"/>
  <c r="V21" i="5"/>
  <c r="V33" i="5"/>
  <c r="V29" i="5"/>
  <c r="V31" i="5"/>
  <c r="V27" i="5"/>
  <c r="V39" i="5"/>
  <c r="V13" i="5"/>
  <c r="V37" i="5"/>
  <c r="V25" i="5"/>
  <c r="V35" i="5"/>
  <c r="V17" i="5"/>
  <c r="V15" i="5"/>
  <c r="V9" i="5"/>
  <c r="V19" i="5"/>
  <c r="Q31" i="5"/>
  <c r="Q25" i="5"/>
  <c r="Q33" i="5"/>
  <c r="Q35" i="5"/>
  <c r="Q39" i="5"/>
  <c r="Q11" i="5"/>
  <c r="Q13" i="5"/>
  <c r="Q19" i="5"/>
  <c r="Q17" i="5"/>
  <c r="Q15" i="5"/>
  <c r="Q21" i="5"/>
  <c r="Q27" i="5"/>
  <c r="Q29" i="5"/>
  <c r="Q37" i="5"/>
  <c r="Q23" i="5"/>
  <c r="BC27" i="5"/>
  <c r="BC39" i="5"/>
  <c r="BC9" i="5"/>
  <c r="BC17" i="5"/>
  <c r="BC29" i="5"/>
  <c r="BC19" i="5"/>
  <c r="BC31" i="5"/>
  <c r="BC33" i="5"/>
  <c r="BC21" i="5"/>
  <c r="BC13" i="5"/>
  <c r="BC25" i="5"/>
  <c r="BC37" i="5"/>
  <c r="BC15" i="5"/>
  <c r="BC23" i="5"/>
  <c r="BC11" i="5"/>
  <c r="BC35" i="5"/>
  <c r="E8" i="4"/>
  <c r="E8" i="5"/>
  <c r="AG15" i="5"/>
  <c r="AG17" i="5"/>
  <c r="AG29" i="5"/>
  <c r="AG9" i="5"/>
  <c r="AG21" i="5"/>
  <c r="AG23" i="5"/>
  <c r="AG33" i="5"/>
  <c r="AG13" i="5"/>
  <c r="AG25" i="5"/>
  <c r="AG37" i="5"/>
  <c r="AG27" i="5"/>
  <c r="AG39" i="5"/>
  <c r="AG11" i="5"/>
  <c r="AG35" i="5"/>
  <c r="AG19" i="5"/>
  <c r="AG31" i="5"/>
  <c r="R13" i="5"/>
  <c r="R25" i="5"/>
  <c r="R37" i="5"/>
  <c r="R9" i="5"/>
  <c r="R21" i="5"/>
  <c r="R33" i="5"/>
  <c r="R27" i="5"/>
  <c r="R15" i="5"/>
  <c r="R39" i="5"/>
  <c r="R35" i="5"/>
  <c r="R29" i="5"/>
  <c r="R31" i="5"/>
  <c r="R17" i="5"/>
  <c r="R11" i="5"/>
  <c r="R23" i="5"/>
  <c r="R19" i="5"/>
  <c r="AZ17" i="5"/>
  <c r="AZ35" i="5"/>
  <c r="AZ25" i="5"/>
  <c r="AZ15" i="5"/>
  <c r="AZ37" i="5"/>
  <c r="AZ27" i="5"/>
  <c r="AZ19" i="5"/>
  <c r="AZ39" i="5"/>
  <c r="AZ9" i="5"/>
  <c r="AZ33" i="5"/>
  <c r="AZ23" i="5"/>
  <c r="AZ11" i="5"/>
  <c r="AZ21" i="5"/>
  <c r="AZ31" i="5"/>
  <c r="AZ29" i="5"/>
  <c r="AZ13" i="5"/>
  <c r="J8" i="3"/>
  <c r="J8" i="5"/>
  <c r="AC13" i="5"/>
  <c r="AC25" i="5"/>
  <c r="AC15" i="5"/>
  <c r="AC27" i="5"/>
  <c r="AC17" i="5"/>
  <c r="AC39" i="5"/>
  <c r="AC19" i="5"/>
  <c r="AC29" i="5"/>
  <c r="AC21" i="5"/>
  <c r="AC9" i="5"/>
  <c r="AC33" i="5"/>
  <c r="AC11" i="5"/>
  <c r="AC23" i="5"/>
  <c r="AC35" i="5"/>
  <c r="AC37" i="5"/>
  <c r="AC31" i="5"/>
  <c r="AN13" i="5"/>
  <c r="AN37" i="5"/>
  <c r="AN39" i="5"/>
  <c r="AN29" i="5"/>
  <c r="AN31" i="5"/>
  <c r="AN25" i="5"/>
  <c r="AN35" i="5"/>
  <c r="AN17" i="5"/>
  <c r="AN27" i="5"/>
  <c r="AN11" i="5"/>
  <c r="AN33" i="5"/>
  <c r="AN21" i="5"/>
  <c r="AN9" i="5"/>
  <c r="AN19" i="5"/>
  <c r="AN23" i="5"/>
  <c r="AN15" i="5"/>
  <c r="AV27" i="5"/>
  <c r="AV37" i="5"/>
  <c r="AV19" i="5"/>
  <c r="AV35" i="5"/>
  <c r="AV31" i="5"/>
  <c r="AV23" i="5"/>
  <c r="AV29" i="5"/>
  <c r="AV13" i="5"/>
  <c r="AV25" i="5"/>
  <c r="AV17" i="5"/>
  <c r="AV15" i="5"/>
  <c r="AV11" i="5"/>
  <c r="AV9" i="5"/>
  <c r="AV39" i="5"/>
  <c r="AV21" i="5"/>
  <c r="AV33" i="5"/>
  <c r="Y23" i="5"/>
  <c r="Y35" i="5"/>
  <c r="Y25" i="5"/>
  <c r="Y11" i="5"/>
  <c r="Y13" i="5"/>
  <c r="Y37" i="5"/>
  <c r="Y15" i="5"/>
  <c r="Y27" i="5"/>
  <c r="Y39" i="5"/>
  <c r="Y31" i="5"/>
  <c r="Y19" i="5"/>
  <c r="Y21" i="5"/>
  <c r="Y17" i="5"/>
  <c r="Y29" i="5"/>
  <c r="Y9" i="5"/>
  <c r="Y33" i="5"/>
  <c r="AQ15" i="5"/>
  <c r="AQ27" i="5"/>
  <c r="AQ31" i="5"/>
  <c r="AQ19" i="5"/>
  <c r="AQ17" i="5"/>
  <c r="AQ33" i="5"/>
  <c r="AQ13" i="5"/>
  <c r="AQ21" i="5"/>
  <c r="AQ25" i="5"/>
  <c r="AQ35" i="5"/>
  <c r="AQ23" i="5"/>
  <c r="AQ39" i="5"/>
  <c r="AQ37" i="5"/>
  <c r="AQ11" i="5"/>
  <c r="AQ29" i="5"/>
  <c r="AQ9" i="5"/>
  <c r="AM13" i="5"/>
  <c r="AM19" i="5"/>
  <c r="AM21" i="5"/>
  <c r="AM11" i="5"/>
  <c r="AM23" i="5"/>
  <c r="AM27" i="5"/>
  <c r="AM25" i="5"/>
  <c r="AM31" i="5"/>
  <c r="AM33" i="5"/>
  <c r="AM39" i="5"/>
  <c r="AM35" i="5"/>
  <c r="AM29" i="5"/>
  <c r="AM15" i="5"/>
  <c r="AM17" i="5"/>
  <c r="AM37" i="5"/>
  <c r="AM9" i="5"/>
  <c r="K8" i="4"/>
  <c r="K8" i="5"/>
  <c r="H8" i="3"/>
  <c r="H8" i="5"/>
  <c r="U29" i="5"/>
  <c r="U9" i="5"/>
  <c r="U17" i="5"/>
  <c r="U33" i="5"/>
  <c r="U27" i="5"/>
  <c r="U31" i="5"/>
  <c r="U19" i="5"/>
  <c r="U35" i="5"/>
  <c r="U15" i="5"/>
  <c r="U13" i="5"/>
  <c r="U21" i="5"/>
  <c r="U11" i="5"/>
  <c r="U23" i="5"/>
  <c r="U37" i="5"/>
  <c r="U25" i="5"/>
  <c r="U39" i="5"/>
  <c r="AR11" i="5"/>
  <c r="AR39" i="5"/>
  <c r="AR21" i="5"/>
  <c r="AR17" i="5"/>
  <c r="AR35" i="5"/>
  <c r="AR15" i="5"/>
  <c r="AR27" i="5"/>
  <c r="AR23" i="5"/>
  <c r="AR37" i="5"/>
  <c r="AR29" i="5"/>
  <c r="AR31" i="5"/>
  <c r="AR13" i="5"/>
  <c r="AR33" i="5"/>
  <c r="AR9" i="5"/>
  <c r="AR19" i="5"/>
  <c r="AR25" i="5"/>
  <c r="AH23" i="5"/>
  <c r="AH11" i="5"/>
  <c r="AH39" i="5"/>
  <c r="AH15" i="5"/>
  <c r="AH33" i="5"/>
  <c r="AH27" i="5"/>
  <c r="AH35" i="5"/>
  <c r="AH21" i="5"/>
  <c r="AH31" i="5"/>
  <c r="AH9" i="5"/>
  <c r="AH13" i="5"/>
  <c r="AH17" i="5"/>
  <c r="AH19" i="5"/>
  <c r="AH29" i="5"/>
  <c r="AH37" i="5"/>
  <c r="AH25" i="5"/>
  <c r="G8" i="4"/>
  <c r="G8" i="5"/>
  <c r="AD35" i="5"/>
  <c r="AD25" i="5"/>
  <c r="AD39" i="5"/>
  <c r="AD37" i="5"/>
  <c r="AD33" i="5"/>
  <c r="AD19" i="5"/>
  <c r="AD21" i="5"/>
  <c r="AD13" i="5"/>
  <c r="AD17" i="5"/>
  <c r="AD31" i="5"/>
  <c r="AD23" i="5"/>
  <c r="AD29" i="5"/>
  <c r="AD27" i="5"/>
  <c r="AD11" i="5"/>
  <c r="AD15" i="5"/>
  <c r="AD9" i="5"/>
  <c r="Z31" i="5"/>
  <c r="Z19" i="5"/>
  <c r="Z37" i="5"/>
  <c r="Z23" i="5"/>
  <c r="Z29" i="5"/>
  <c r="Z17" i="5"/>
  <c r="Z35" i="5"/>
  <c r="Z11" i="5"/>
  <c r="Z9" i="5"/>
  <c r="Z25" i="5"/>
  <c r="Z27" i="5"/>
  <c r="Z21" i="5"/>
  <c r="Z39" i="5"/>
  <c r="Z13" i="5"/>
  <c r="Z33" i="5"/>
  <c r="Z15" i="5"/>
  <c r="L8" i="3"/>
  <c r="L8" i="5"/>
  <c r="F8" i="3"/>
  <c r="F8" i="5"/>
  <c r="D8" i="3"/>
  <c r="D8" i="5"/>
  <c r="AY15" i="5"/>
  <c r="AY27" i="5"/>
  <c r="AY9" i="5"/>
  <c r="AY33" i="5"/>
  <c r="AY19" i="5"/>
  <c r="AY29" i="5"/>
  <c r="AY35" i="5"/>
  <c r="AY11" i="5"/>
  <c r="AY23" i="5"/>
  <c r="AY13" i="5"/>
  <c r="AY25" i="5"/>
  <c r="AY21" i="5"/>
  <c r="AY31" i="5"/>
  <c r="AY37" i="5"/>
  <c r="AY17" i="5"/>
  <c r="AY39" i="5"/>
  <c r="AU21" i="5"/>
  <c r="AU33" i="5"/>
  <c r="AU11" i="5"/>
  <c r="AU23" i="5"/>
  <c r="AU35" i="5"/>
  <c r="AU13" i="5"/>
  <c r="AU25" i="5"/>
  <c r="AU15" i="5"/>
  <c r="AU27" i="5"/>
  <c r="AU39" i="5"/>
  <c r="AW39" i="5" s="1"/>
  <c r="AX39" i="5" s="1"/>
  <c r="AU19" i="5"/>
  <c r="AU31" i="5"/>
  <c r="AU29" i="5"/>
  <c r="AU9" i="5"/>
  <c r="AU17" i="5"/>
  <c r="AU37" i="5"/>
  <c r="AW10" i="1"/>
  <c r="AX10" i="1" s="1"/>
  <c r="AW9" i="1"/>
  <c r="AX9" i="1" s="1"/>
  <c r="CK17" i="1"/>
  <c r="CL17" i="1" s="1"/>
  <c r="CK20" i="1"/>
  <c r="CL20" i="1" s="1"/>
  <c r="CK36" i="1"/>
  <c r="CL36" i="1" s="1"/>
  <c r="CK28" i="1"/>
  <c r="CL28" i="1" s="1"/>
  <c r="CK15" i="1"/>
  <c r="CL15" i="1" s="1"/>
  <c r="CK18" i="1"/>
  <c r="CL18" i="1" s="1"/>
  <c r="CK21" i="1"/>
  <c r="CL21" i="1" s="1"/>
  <c r="CK29" i="1"/>
  <c r="CL29" i="1" s="1"/>
  <c r="CK37" i="1"/>
  <c r="CL37" i="1" s="1"/>
  <c r="CK23" i="1"/>
  <c r="CL23" i="1" s="1"/>
  <c r="CK19" i="1"/>
  <c r="CL19" i="1" s="1"/>
  <c r="CK38" i="1"/>
  <c r="CL38" i="1" s="1"/>
  <c r="CK40" i="1"/>
  <c r="CL40" i="1" s="1"/>
  <c r="CK30" i="1"/>
  <c r="CL30" i="1" s="1"/>
  <c r="CK32" i="1"/>
  <c r="CL32" i="1" s="1"/>
  <c r="CK34" i="1"/>
  <c r="CL34" i="1" s="1"/>
  <c r="CK10" i="1"/>
  <c r="CL10" i="1" s="1"/>
  <c r="CK26" i="1"/>
  <c r="CL26" i="1" s="1"/>
  <c r="CK39" i="1"/>
  <c r="CL39" i="1" s="1"/>
  <c r="CK31" i="1"/>
  <c r="CL31" i="1" s="1"/>
  <c r="CK16" i="1"/>
  <c r="CL16" i="1" s="1"/>
  <c r="CK11" i="1"/>
  <c r="CL11" i="1" s="1"/>
  <c r="CK22" i="1"/>
  <c r="CL22" i="1" s="1"/>
  <c r="CK27" i="1"/>
  <c r="CL27" i="1" s="1"/>
  <c r="CK12" i="1"/>
  <c r="CL12" i="1" s="1"/>
  <c r="CK33" i="1"/>
  <c r="CL33" i="1" s="1"/>
  <c r="CK13" i="1"/>
  <c r="CL13" i="1" s="1"/>
  <c r="CK24" i="1"/>
  <c r="CL24" i="1" s="1"/>
  <c r="CK14" i="1"/>
  <c r="CL14" i="1" s="1"/>
  <c r="CK9" i="1"/>
  <c r="CL9" i="1" s="1"/>
  <c r="CK25" i="1"/>
  <c r="CL25" i="1" s="1"/>
  <c r="CK35" i="1"/>
  <c r="CL35" i="1" s="1"/>
  <c r="DC17" i="1"/>
  <c r="DD17" i="1" s="1"/>
  <c r="DC29" i="1"/>
  <c r="DD29" i="1" s="1"/>
  <c r="DC37" i="1"/>
  <c r="DD37" i="1" s="1"/>
  <c r="DC10" i="1"/>
  <c r="DD10" i="1" s="1"/>
  <c r="DC20" i="1"/>
  <c r="DD20" i="1" s="1"/>
  <c r="DC34" i="1"/>
  <c r="DD34" i="1" s="1"/>
  <c r="DC18" i="1"/>
  <c r="DD18" i="1" s="1"/>
  <c r="DC30" i="1"/>
  <c r="DD30" i="1" s="1"/>
  <c r="DC38" i="1"/>
  <c r="DD38" i="1" s="1"/>
  <c r="DC22" i="1"/>
  <c r="DD22" i="1" s="1"/>
  <c r="DC26" i="1"/>
  <c r="DD26" i="1" s="1"/>
  <c r="DC24" i="1"/>
  <c r="DD24" i="1" s="1"/>
  <c r="DC39" i="1"/>
  <c r="DD39" i="1" s="1"/>
  <c r="DC9" i="1"/>
  <c r="DD9" i="1" s="1"/>
  <c r="DC35" i="1"/>
  <c r="DD35" i="1" s="1"/>
  <c r="DC13" i="1"/>
  <c r="DD13" i="1" s="1"/>
  <c r="DC11" i="1"/>
  <c r="DD11" i="1" s="1"/>
  <c r="DC31" i="1"/>
  <c r="DD31" i="1" s="1"/>
  <c r="DC33" i="1"/>
  <c r="DD33" i="1" s="1"/>
  <c r="DC21" i="1"/>
  <c r="DD21" i="1" s="1"/>
  <c r="DC23" i="1"/>
  <c r="DD23" i="1" s="1"/>
  <c r="DC25" i="1"/>
  <c r="DD25" i="1" s="1"/>
  <c r="DC27" i="1"/>
  <c r="DD27" i="1" s="1"/>
  <c r="DC36" i="1"/>
  <c r="DD36" i="1" s="1"/>
  <c r="DC12" i="1"/>
  <c r="DD12" i="1" s="1"/>
  <c r="DC16" i="1"/>
  <c r="DD16" i="1" s="1"/>
  <c r="DC14" i="1"/>
  <c r="DD14" i="1" s="1"/>
  <c r="DC15" i="1"/>
  <c r="DD15" i="1" s="1"/>
  <c r="DC40" i="1"/>
  <c r="DD40" i="1" s="1"/>
  <c r="DC32" i="1"/>
  <c r="DD32" i="1" s="1"/>
  <c r="DC19" i="1"/>
  <c r="DD19" i="1" s="1"/>
  <c r="DC28" i="1"/>
  <c r="DD28" i="1" s="1"/>
  <c r="DA10" i="1"/>
  <c r="DB10" i="1" s="1"/>
  <c r="DA23" i="1"/>
  <c r="DB23" i="1" s="1"/>
  <c r="DA26" i="1"/>
  <c r="DB26" i="1" s="1"/>
  <c r="DA34" i="1"/>
  <c r="DB34" i="1" s="1"/>
  <c r="DA13" i="1"/>
  <c r="DB13" i="1" s="1"/>
  <c r="DA39" i="1"/>
  <c r="DB39" i="1" s="1"/>
  <c r="DA11" i="1"/>
  <c r="DB11" i="1" s="1"/>
  <c r="DA24" i="1"/>
  <c r="DB24" i="1" s="1"/>
  <c r="DA35" i="1"/>
  <c r="DB35" i="1" s="1"/>
  <c r="DA15" i="1"/>
  <c r="DB15" i="1" s="1"/>
  <c r="DA31" i="1"/>
  <c r="DB31" i="1" s="1"/>
  <c r="DA33" i="1"/>
  <c r="DB33" i="1" s="1"/>
  <c r="DA37" i="1"/>
  <c r="DB37" i="1" s="1"/>
  <c r="DA9" i="1"/>
  <c r="DB9" i="1" s="1"/>
  <c r="DA17" i="1"/>
  <c r="DB17" i="1" s="1"/>
  <c r="DA19" i="1"/>
  <c r="DB19" i="1" s="1"/>
  <c r="DA40" i="1"/>
  <c r="DB40" i="1" s="1"/>
  <c r="DA12" i="1"/>
  <c r="DB12" i="1" s="1"/>
  <c r="DA14" i="1"/>
  <c r="DB14" i="1" s="1"/>
  <c r="DA16" i="1"/>
  <c r="DB16" i="1" s="1"/>
  <c r="DA32" i="1"/>
  <c r="DB32" i="1" s="1"/>
  <c r="DA18" i="1"/>
  <c r="DB18" i="1" s="1"/>
  <c r="DA28" i="1"/>
  <c r="DB28" i="1" s="1"/>
  <c r="DA30" i="1"/>
  <c r="DB30" i="1" s="1"/>
  <c r="DA38" i="1"/>
  <c r="DB38" i="1" s="1"/>
  <c r="DA22" i="1"/>
  <c r="DB22" i="1" s="1"/>
  <c r="DA25" i="1"/>
  <c r="DB25" i="1" s="1"/>
  <c r="DA27" i="1"/>
  <c r="DB27" i="1" s="1"/>
  <c r="DA36" i="1"/>
  <c r="DB36" i="1" s="1"/>
  <c r="DA20" i="1"/>
  <c r="DB20" i="1" s="1"/>
  <c r="DA21" i="1"/>
  <c r="DB21" i="1" s="1"/>
  <c r="DA29" i="1"/>
  <c r="DB29" i="1" s="1"/>
  <c r="CS24" i="1"/>
  <c r="CT24" i="1" s="1"/>
  <c r="CS40" i="1"/>
  <c r="CT40" i="1" s="1"/>
  <c r="CS12" i="1"/>
  <c r="CT12" i="1" s="1"/>
  <c r="CS32" i="1"/>
  <c r="CT32" i="1" s="1"/>
  <c r="CS10" i="1"/>
  <c r="CT10" i="1" s="1"/>
  <c r="CS25" i="1"/>
  <c r="CT25" i="1" s="1"/>
  <c r="CS33" i="1"/>
  <c r="CT33" i="1" s="1"/>
  <c r="CS20" i="1"/>
  <c r="CT20" i="1" s="1"/>
  <c r="CS35" i="1"/>
  <c r="CT35" i="1" s="1"/>
  <c r="CS37" i="1"/>
  <c r="CT37" i="1" s="1"/>
  <c r="CS29" i="1"/>
  <c r="CT29" i="1" s="1"/>
  <c r="CS31" i="1"/>
  <c r="CT31" i="1" s="1"/>
  <c r="CS39" i="1"/>
  <c r="CT39" i="1" s="1"/>
  <c r="CS9" i="1"/>
  <c r="CT9" i="1" s="1"/>
  <c r="CS27" i="1"/>
  <c r="CT27" i="1" s="1"/>
  <c r="CS11" i="1"/>
  <c r="CT11" i="1" s="1"/>
  <c r="CS15" i="1"/>
  <c r="CT15" i="1" s="1"/>
  <c r="CS21" i="1"/>
  <c r="CT21" i="1" s="1"/>
  <c r="CS23" i="1"/>
  <c r="CT23" i="1" s="1"/>
  <c r="CS28" i="1"/>
  <c r="CT28" i="1" s="1"/>
  <c r="CS26" i="1"/>
  <c r="CT26" i="1" s="1"/>
  <c r="CS30" i="1"/>
  <c r="CT30" i="1" s="1"/>
  <c r="CS16" i="1"/>
  <c r="CT16" i="1" s="1"/>
  <c r="CS36" i="1"/>
  <c r="CT36" i="1" s="1"/>
  <c r="CS17" i="1"/>
  <c r="CT17" i="1" s="1"/>
  <c r="CS22" i="1"/>
  <c r="CT22" i="1" s="1"/>
  <c r="CS13" i="1"/>
  <c r="CT13" i="1" s="1"/>
  <c r="CS18" i="1"/>
  <c r="CT18" i="1" s="1"/>
  <c r="CS34" i="1"/>
  <c r="CT34" i="1" s="1"/>
  <c r="CS19" i="1"/>
  <c r="CT19" i="1" s="1"/>
  <c r="CS14" i="1"/>
  <c r="CT14" i="1" s="1"/>
  <c r="CS38" i="1"/>
  <c r="CT38" i="1" s="1"/>
  <c r="CW22" i="1"/>
  <c r="CX22" i="1" s="1"/>
  <c r="CW25" i="1"/>
  <c r="CX25" i="1" s="1"/>
  <c r="CW28" i="1"/>
  <c r="CX28" i="1" s="1"/>
  <c r="CW36" i="1"/>
  <c r="CX36" i="1" s="1"/>
  <c r="CW12" i="1"/>
  <c r="CX12" i="1" s="1"/>
  <c r="CW10" i="1"/>
  <c r="CX10" i="1" s="1"/>
  <c r="CW20" i="1"/>
  <c r="CX20" i="1" s="1"/>
  <c r="CW29" i="1"/>
  <c r="CX29" i="1" s="1"/>
  <c r="CW11" i="1"/>
  <c r="CX11" i="1" s="1"/>
  <c r="CW13" i="1"/>
  <c r="CX13" i="1" s="1"/>
  <c r="CW15" i="1"/>
  <c r="CX15" i="1" s="1"/>
  <c r="CW33" i="1"/>
  <c r="CX33" i="1" s="1"/>
  <c r="CW35" i="1"/>
  <c r="CX35" i="1" s="1"/>
  <c r="CW31" i="1"/>
  <c r="CX31" i="1" s="1"/>
  <c r="CW23" i="1"/>
  <c r="CX23" i="1" s="1"/>
  <c r="CW9" i="1"/>
  <c r="CX9" i="1" s="1"/>
  <c r="CW17" i="1"/>
  <c r="CX17" i="1" s="1"/>
  <c r="CW19" i="1"/>
  <c r="CX19" i="1" s="1"/>
  <c r="CW21" i="1"/>
  <c r="CX21" i="1" s="1"/>
  <c r="CW27" i="1"/>
  <c r="CX27" i="1" s="1"/>
  <c r="CW38" i="1"/>
  <c r="CX38" i="1" s="1"/>
  <c r="CW40" i="1"/>
  <c r="CX40" i="1" s="1"/>
  <c r="CW34" i="1"/>
  <c r="CX34" i="1" s="1"/>
  <c r="CW24" i="1"/>
  <c r="CX24" i="1" s="1"/>
  <c r="CW26" i="1"/>
  <c r="CX26" i="1" s="1"/>
  <c r="CW14" i="1"/>
  <c r="CX14" i="1" s="1"/>
  <c r="CW30" i="1"/>
  <c r="CX30" i="1" s="1"/>
  <c r="CW39" i="1"/>
  <c r="CX39" i="1" s="1"/>
  <c r="CW16" i="1"/>
  <c r="CX16" i="1" s="1"/>
  <c r="CW32" i="1"/>
  <c r="CX32" i="1" s="1"/>
  <c r="CW18" i="1"/>
  <c r="CX18" i="1" s="1"/>
  <c r="CW37" i="1"/>
  <c r="CX37" i="1" s="1"/>
  <c r="CY16" i="1"/>
  <c r="CZ16" i="1" s="1"/>
  <c r="CY31" i="1"/>
  <c r="CZ31" i="1" s="1"/>
  <c r="CY39" i="1"/>
  <c r="CZ39" i="1" s="1"/>
  <c r="CY19" i="1"/>
  <c r="CZ19" i="1" s="1"/>
  <c r="CY17" i="1"/>
  <c r="CZ17" i="1" s="1"/>
  <c r="CY40" i="1"/>
  <c r="CZ40" i="1" s="1"/>
  <c r="CY9" i="1"/>
  <c r="CZ9" i="1" s="1"/>
  <c r="CY37" i="1"/>
  <c r="CZ37" i="1" s="1"/>
  <c r="CY11" i="1"/>
  <c r="CZ11" i="1" s="1"/>
  <c r="CY33" i="1"/>
  <c r="CZ33" i="1" s="1"/>
  <c r="CY35" i="1"/>
  <c r="CZ35" i="1" s="1"/>
  <c r="CY25" i="1"/>
  <c r="CZ25" i="1" s="1"/>
  <c r="CY29" i="1"/>
  <c r="CZ29" i="1" s="1"/>
  <c r="CY13" i="1"/>
  <c r="CZ13" i="1" s="1"/>
  <c r="CY15" i="1"/>
  <c r="CZ15" i="1" s="1"/>
  <c r="CY21" i="1"/>
  <c r="CZ21" i="1" s="1"/>
  <c r="CY23" i="1"/>
  <c r="CZ23" i="1" s="1"/>
  <c r="CY27" i="1"/>
  <c r="CZ27" i="1" s="1"/>
  <c r="CY36" i="1"/>
  <c r="CZ36" i="1" s="1"/>
  <c r="CY14" i="1"/>
  <c r="CZ14" i="1" s="1"/>
  <c r="CY32" i="1"/>
  <c r="CZ32" i="1" s="1"/>
  <c r="CY34" i="1"/>
  <c r="CZ34" i="1" s="1"/>
  <c r="CY18" i="1"/>
  <c r="CZ18" i="1" s="1"/>
  <c r="CY20" i="1"/>
  <c r="CZ20" i="1" s="1"/>
  <c r="CY22" i="1"/>
  <c r="CZ22" i="1" s="1"/>
  <c r="CY28" i="1"/>
  <c r="CZ28" i="1" s="1"/>
  <c r="CY30" i="1"/>
  <c r="CZ30" i="1" s="1"/>
  <c r="CY26" i="1"/>
  <c r="CZ26" i="1" s="1"/>
  <c r="CY24" i="1"/>
  <c r="CZ24" i="1" s="1"/>
  <c r="CY10" i="1"/>
  <c r="CZ10" i="1" s="1"/>
  <c r="CY12" i="1"/>
  <c r="CZ12" i="1" s="1"/>
  <c r="CY38" i="1"/>
  <c r="CZ38" i="1" s="1"/>
  <c r="CQ12" i="1"/>
  <c r="CR12" i="1" s="1"/>
  <c r="CQ15" i="1"/>
  <c r="CR15" i="1" s="1"/>
  <c r="CQ21" i="1"/>
  <c r="CR21" i="1" s="1"/>
  <c r="CQ29" i="1"/>
  <c r="CR29" i="1" s="1"/>
  <c r="CQ13" i="1"/>
  <c r="CR13" i="1" s="1"/>
  <c r="CQ22" i="1"/>
  <c r="CR22" i="1" s="1"/>
  <c r="CQ30" i="1"/>
  <c r="CR30" i="1" s="1"/>
  <c r="CQ38" i="1"/>
  <c r="CR38" i="1" s="1"/>
  <c r="CQ9" i="1"/>
  <c r="CR9" i="1" s="1"/>
  <c r="CQ31" i="1"/>
  <c r="CR31" i="1" s="1"/>
  <c r="CQ27" i="1"/>
  <c r="CR27" i="1" s="1"/>
  <c r="CQ11" i="1"/>
  <c r="CR11" i="1" s="1"/>
  <c r="CQ23" i="1"/>
  <c r="CR23" i="1" s="1"/>
  <c r="CQ25" i="1"/>
  <c r="CR25" i="1" s="1"/>
  <c r="CQ17" i="1"/>
  <c r="CR17" i="1" s="1"/>
  <c r="CQ10" i="1"/>
  <c r="CR10" i="1" s="1"/>
  <c r="CQ14" i="1"/>
  <c r="CR14" i="1" s="1"/>
  <c r="CQ24" i="1"/>
  <c r="CR24" i="1" s="1"/>
  <c r="CQ16" i="1"/>
  <c r="CR16" i="1" s="1"/>
  <c r="CQ20" i="1"/>
  <c r="CR20" i="1" s="1"/>
  <c r="CQ35" i="1"/>
  <c r="CR35" i="1" s="1"/>
  <c r="CQ39" i="1"/>
  <c r="CR39" i="1" s="1"/>
  <c r="CQ26" i="1"/>
  <c r="CR26" i="1" s="1"/>
  <c r="CQ36" i="1"/>
  <c r="CR36" i="1" s="1"/>
  <c r="CQ32" i="1"/>
  <c r="CR32" i="1" s="1"/>
  <c r="CQ40" i="1"/>
  <c r="CR40" i="1" s="1"/>
  <c r="CQ18" i="1"/>
  <c r="CR18" i="1" s="1"/>
  <c r="CQ28" i="1"/>
  <c r="CR28" i="1" s="1"/>
  <c r="CQ33" i="1"/>
  <c r="CR33" i="1" s="1"/>
  <c r="CQ37" i="1"/>
  <c r="CR37" i="1" s="1"/>
  <c r="CQ34" i="1"/>
  <c r="CR34" i="1" s="1"/>
  <c r="CQ19" i="1"/>
  <c r="CR19" i="1" s="1"/>
  <c r="CM11" i="1"/>
  <c r="CN11" i="1" s="1"/>
  <c r="CM31" i="1"/>
  <c r="CN31" i="1" s="1"/>
  <c r="CM39" i="1"/>
  <c r="CN39" i="1" s="1"/>
  <c r="CM14" i="1"/>
  <c r="CN14" i="1" s="1"/>
  <c r="CM23" i="1"/>
  <c r="CN23" i="1" s="1"/>
  <c r="CM12" i="1"/>
  <c r="CN12" i="1" s="1"/>
  <c r="CM24" i="1"/>
  <c r="CN24" i="1" s="1"/>
  <c r="CM32" i="1"/>
  <c r="CN32" i="1" s="1"/>
  <c r="CM40" i="1"/>
  <c r="CN40" i="1" s="1"/>
  <c r="CM13" i="1"/>
  <c r="CN13" i="1" s="1"/>
  <c r="CM15" i="1"/>
  <c r="CN15" i="1" s="1"/>
  <c r="CM17" i="1"/>
  <c r="CN17" i="1" s="1"/>
  <c r="CM21" i="1"/>
  <c r="CN21" i="1" s="1"/>
  <c r="CM34" i="1"/>
  <c r="CN34" i="1" s="1"/>
  <c r="CM38" i="1"/>
  <c r="CN38" i="1" s="1"/>
  <c r="CM19" i="1"/>
  <c r="CN19" i="1" s="1"/>
  <c r="CM36" i="1"/>
  <c r="CN36" i="1" s="1"/>
  <c r="CM28" i="1"/>
  <c r="CN28" i="1" s="1"/>
  <c r="CM30" i="1"/>
  <c r="CN30" i="1" s="1"/>
  <c r="CM16" i="1"/>
  <c r="CN16" i="1" s="1"/>
  <c r="CM18" i="1"/>
  <c r="CN18" i="1" s="1"/>
  <c r="CM33" i="1"/>
  <c r="CN33" i="1" s="1"/>
  <c r="CM37" i="1"/>
  <c r="CN37" i="1" s="1"/>
  <c r="CM35" i="1"/>
  <c r="CN35" i="1" s="1"/>
  <c r="CM10" i="1"/>
  <c r="CN10" i="1" s="1"/>
  <c r="CM26" i="1"/>
  <c r="CN26" i="1" s="1"/>
  <c r="CM22" i="1"/>
  <c r="CN22" i="1" s="1"/>
  <c r="CM27" i="1"/>
  <c r="CN27" i="1" s="1"/>
  <c r="CM9" i="1"/>
  <c r="CN9" i="1" s="1"/>
  <c r="CM29" i="1"/>
  <c r="CN29" i="1" s="1"/>
  <c r="CM20" i="1"/>
  <c r="CN20" i="1" s="1"/>
  <c r="CM25" i="1"/>
  <c r="CN25" i="1" s="1"/>
  <c r="CU15" i="1"/>
  <c r="CV15" i="1" s="1"/>
  <c r="CU33" i="1"/>
  <c r="CV33" i="1" s="1"/>
  <c r="CU18" i="1"/>
  <c r="CV18" i="1" s="1"/>
  <c r="CU30" i="1"/>
  <c r="CV30" i="1" s="1"/>
  <c r="CU13" i="1"/>
  <c r="CV13" i="1" s="1"/>
  <c r="CU34" i="1"/>
  <c r="CV34" i="1" s="1"/>
  <c r="CU17" i="1"/>
  <c r="CV17" i="1" s="1"/>
  <c r="CU21" i="1"/>
  <c r="CV21" i="1" s="1"/>
  <c r="CU31" i="1"/>
  <c r="CV31" i="1" s="1"/>
  <c r="CU19" i="1"/>
  <c r="CV19" i="1" s="1"/>
  <c r="CU27" i="1"/>
  <c r="CV27" i="1" s="1"/>
  <c r="CU29" i="1"/>
  <c r="CV29" i="1" s="1"/>
  <c r="CU38" i="1"/>
  <c r="CV38" i="1" s="1"/>
  <c r="CU23" i="1"/>
  <c r="CV23" i="1" s="1"/>
  <c r="CU25" i="1"/>
  <c r="CV25" i="1" s="1"/>
  <c r="CU40" i="1"/>
  <c r="CV40" i="1" s="1"/>
  <c r="CU36" i="1"/>
  <c r="CV36" i="1" s="1"/>
  <c r="CU9" i="1"/>
  <c r="CV9" i="1" s="1"/>
  <c r="CU16" i="1"/>
  <c r="CV16" i="1" s="1"/>
  <c r="CU32" i="1"/>
  <c r="CV32" i="1" s="1"/>
  <c r="CU22" i="1"/>
  <c r="CV22" i="1" s="1"/>
  <c r="CU26" i="1"/>
  <c r="CV26" i="1" s="1"/>
  <c r="CU28" i="1"/>
  <c r="CV28" i="1" s="1"/>
  <c r="CU39" i="1"/>
  <c r="CV39" i="1" s="1"/>
  <c r="CU11" i="1"/>
  <c r="CV11" i="1" s="1"/>
  <c r="CU35" i="1"/>
  <c r="CV35" i="1" s="1"/>
  <c r="CU37" i="1"/>
  <c r="CV37" i="1" s="1"/>
  <c r="CU24" i="1"/>
  <c r="CV24" i="1" s="1"/>
  <c r="CU10" i="1"/>
  <c r="CV10" i="1" s="1"/>
  <c r="CU12" i="1"/>
  <c r="CV12" i="1" s="1"/>
  <c r="CU20" i="1"/>
  <c r="CV20" i="1" s="1"/>
  <c r="CU14" i="1"/>
  <c r="CV14" i="1" s="1"/>
  <c r="CO18" i="1"/>
  <c r="CP18" i="1" s="1"/>
  <c r="CO26" i="1"/>
  <c r="CP26" i="1" s="1"/>
  <c r="CO34" i="1"/>
  <c r="CP34" i="1" s="1"/>
  <c r="CO19" i="1"/>
  <c r="CP19" i="1" s="1"/>
  <c r="CO27" i="1"/>
  <c r="CP27" i="1" s="1"/>
  <c r="CO35" i="1"/>
  <c r="CP35" i="1" s="1"/>
  <c r="CO29" i="1"/>
  <c r="CP29" i="1" s="1"/>
  <c r="CO11" i="1"/>
  <c r="CP11" i="1" s="1"/>
  <c r="CO23" i="1"/>
  <c r="CP23" i="1" s="1"/>
  <c r="CO25" i="1"/>
  <c r="CP25" i="1" s="1"/>
  <c r="CO17" i="1"/>
  <c r="CP17" i="1" s="1"/>
  <c r="CO13" i="1"/>
  <c r="CP13" i="1" s="1"/>
  <c r="CO9" i="1"/>
  <c r="CP9" i="1" s="1"/>
  <c r="CO15" i="1"/>
  <c r="CP15" i="1" s="1"/>
  <c r="CO21" i="1"/>
  <c r="CP21" i="1" s="1"/>
  <c r="CO32" i="1"/>
  <c r="CP32" i="1" s="1"/>
  <c r="CO12" i="1"/>
  <c r="CP12" i="1" s="1"/>
  <c r="CO20" i="1"/>
  <c r="CP20" i="1" s="1"/>
  <c r="CO22" i="1"/>
  <c r="CP22" i="1" s="1"/>
  <c r="CO24" i="1"/>
  <c r="CP24" i="1" s="1"/>
  <c r="CO16" i="1"/>
  <c r="CP16" i="1" s="1"/>
  <c r="CO39" i="1"/>
  <c r="CP39" i="1" s="1"/>
  <c r="CO31" i="1"/>
  <c r="CP31" i="1" s="1"/>
  <c r="CO10" i="1"/>
  <c r="CP10" i="1" s="1"/>
  <c r="CO36" i="1"/>
  <c r="CP36" i="1" s="1"/>
  <c r="CO40" i="1"/>
  <c r="CP40" i="1" s="1"/>
  <c r="CO28" i="1"/>
  <c r="CP28" i="1" s="1"/>
  <c r="CO33" i="1"/>
  <c r="CP33" i="1" s="1"/>
  <c r="CO37" i="1"/>
  <c r="CP37" i="1" s="1"/>
  <c r="CO38" i="1"/>
  <c r="CP38" i="1" s="1"/>
  <c r="CO14" i="1"/>
  <c r="CP14" i="1" s="1"/>
  <c r="CO30" i="1"/>
  <c r="CP30" i="1" s="1"/>
  <c r="CC11" i="1"/>
  <c r="CD11" i="1" s="1"/>
  <c r="CC13" i="1"/>
  <c r="CD13" i="1" s="1"/>
  <c r="CC29" i="1"/>
  <c r="CD29" i="1" s="1"/>
  <c r="CC31" i="1"/>
  <c r="CD31" i="1" s="1"/>
  <c r="CC22" i="1"/>
  <c r="CD22" i="1" s="1"/>
  <c r="CC40" i="1"/>
  <c r="CD40" i="1" s="1"/>
  <c r="CC15" i="1"/>
  <c r="CD15" i="1" s="1"/>
  <c r="CC24" i="1"/>
  <c r="CD24" i="1" s="1"/>
  <c r="CC33" i="1"/>
  <c r="CD33" i="1" s="1"/>
  <c r="CC26" i="1"/>
  <c r="CD26" i="1" s="1"/>
  <c r="CC17" i="1"/>
  <c r="CD17" i="1" s="1"/>
  <c r="CC19" i="1"/>
  <c r="CD19" i="1" s="1"/>
  <c r="CC23" i="1"/>
  <c r="CD23" i="1" s="1"/>
  <c r="CC25" i="1"/>
  <c r="CD25" i="1" s="1"/>
  <c r="CC27" i="1"/>
  <c r="CD27" i="1" s="1"/>
  <c r="CC20" i="1"/>
  <c r="CD20" i="1" s="1"/>
  <c r="CC38" i="1"/>
  <c r="CD38" i="1" s="1"/>
  <c r="CC16" i="1"/>
  <c r="CD16" i="1" s="1"/>
  <c r="CC34" i="1"/>
  <c r="CD34" i="1" s="1"/>
  <c r="CD9" i="1"/>
  <c r="CC18" i="1"/>
  <c r="CD18" i="1" s="1"/>
  <c r="CC36" i="1"/>
  <c r="CD36" i="1" s="1"/>
  <c r="CC21" i="1"/>
  <c r="CD21" i="1" s="1"/>
  <c r="CC28" i="1"/>
  <c r="CD28" i="1" s="1"/>
  <c r="CC14" i="1"/>
  <c r="CD14" i="1" s="1"/>
  <c r="CC39" i="1"/>
  <c r="CD39" i="1" s="1"/>
  <c r="CC35" i="1"/>
  <c r="CD35" i="1" s="1"/>
  <c r="CC10" i="1"/>
  <c r="CD10" i="1" s="1"/>
  <c r="CC30" i="1"/>
  <c r="CD30" i="1" s="1"/>
  <c r="CC37" i="1"/>
  <c r="CD37" i="1" s="1"/>
  <c r="CC12" i="1"/>
  <c r="CD12" i="1" s="1"/>
  <c r="CC32" i="1"/>
  <c r="CD32" i="1" s="1"/>
  <c r="CA22" i="1"/>
  <c r="CB22" i="1" s="1"/>
  <c r="CA24" i="1"/>
  <c r="CB24" i="1" s="1"/>
  <c r="CA40" i="1"/>
  <c r="CB40" i="1" s="1"/>
  <c r="CA15" i="1"/>
  <c r="CB15" i="1" s="1"/>
  <c r="CA33" i="1"/>
  <c r="CB33" i="1" s="1"/>
  <c r="CA17" i="1"/>
  <c r="CB17" i="1" s="1"/>
  <c r="CA26" i="1"/>
  <c r="CB26" i="1" s="1"/>
  <c r="CA35" i="1"/>
  <c r="CB35" i="1" s="1"/>
  <c r="CA19" i="1"/>
  <c r="CB19" i="1" s="1"/>
  <c r="CA37" i="1"/>
  <c r="CB37" i="1" s="1"/>
  <c r="CA10" i="1"/>
  <c r="CB10" i="1" s="1"/>
  <c r="CA12" i="1"/>
  <c r="CB12" i="1" s="1"/>
  <c r="CA16" i="1"/>
  <c r="CB16" i="1" s="1"/>
  <c r="CA18" i="1"/>
  <c r="CB18" i="1" s="1"/>
  <c r="CA34" i="1"/>
  <c r="CB34" i="1" s="1"/>
  <c r="CA36" i="1"/>
  <c r="CB36" i="1" s="1"/>
  <c r="CA11" i="1"/>
  <c r="CB11" i="1" s="1"/>
  <c r="CA20" i="1"/>
  <c r="CB20" i="1" s="1"/>
  <c r="CA38" i="1"/>
  <c r="CB38" i="1" s="1"/>
  <c r="CA27" i="1"/>
  <c r="CB27" i="1" s="1"/>
  <c r="CA29" i="1"/>
  <c r="CB29" i="1" s="1"/>
  <c r="CA13" i="1"/>
  <c r="CB13" i="1" s="1"/>
  <c r="CA31" i="1"/>
  <c r="CB31" i="1" s="1"/>
  <c r="CA28" i="1"/>
  <c r="CB28" i="1" s="1"/>
  <c r="CA21" i="1"/>
  <c r="CB21" i="1" s="1"/>
  <c r="CA14" i="1"/>
  <c r="CB14" i="1" s="1"/>
  <c r="CA39" i="1"/>
  <c r="CB39" i="1" s="1"/>
  <c r="CA23" i="1"/>
  <c r="CB23" i="1" s="1"/>
  <c r="CA30" i="1"/>
  <c r="CB30" i="1" s="1"/>
  <c r="CA25" i="1"/>
  <c r="CB25" i="1" s="1"/>
  <c r="CA32" i="1"/>
  <c r="CB32" i="1" s="1"/>
  <c r="CG25" i="1"/>
  <c r="CH25" i="1" s="1"/>
  <c r="CG27" i="1"/>
  <c r="CH27" i="1" s="1"/>
  <c r="CG18" i="1"/>
  <c r="CH18" i="1" s="1"/>
  <c r="CG36" i="1"/>
  <c r="CH36" i="1" s="1"/>
  <c r="CG11" i="1"/>
  <c r="CH11" i="1" s="1"/>
  <c r="CG20" i="1"/>
  <c r="CH20" i="1" s="1"/>
  <c r="CG29" i="1"/>
  <c r="CH29" i="1" s="1"/>
  <c r="CG38" i="1"/>
  <c r="CH38" i="1" s="1"/>
  <c r="CG22" i="1"/>
  <c r="CH22" i="1" s="1"/>
  <c r="CG40" i="1"/>
  <c r="CH40" i="1" s="1"/>
  <c r="CG13" i="1"/>
  <c r="CH13" i="1" s="1"/>
  <c r="CG15" i="1"/>
  <c r="CH15" i="1" s="1"/>
  <c r="CG19" i="1"/>
  <c r="CH19" i="1" s="1"/>
  <c r="CG21" i="1"/>
  <c r="CH21" i="1" s="1"/>
  <c r="CG37" i="1"/>
  <c r="CH37" i="1" s="1"/>
  <c r="CG39" i="1"/>
  <c r="CH39" i="1" s="1"/>
  <c r="CG14" i="1"/>
  <c r="CH14" i="1" s="1"/>
  <c r="CG23" i="1"/>
  <c r="CH23" i="1" s="1"/>
  <c r="CG16" i="1"/>
  <c r="CH16" i="1" s="1"/>
  <c r="CG34" i="1"/>
  <c r="CH34" i="1" s="1"/>
  <c r="CG12" i="1"/>
  <c r="CH12" i="1" s="1"/>
  <c r="CG30" i="1"/>
  <c r="CH30" i="1" s="1"/>
  <c r="CG32" i="1"/>
  <c r="CH32" i="1" s="1"/>
  <c r="CG26" i="1"/>
  <c r="CH26" i="1" s="1"/>
  <c r="CG33" i="1"/>
  <c r="CH33" i="1" s="1"/>
  <c r="CG28" i="1"/>
  <c r="CH28" i="1" s="1"/>
  <c r="CG24" i="1"/>
  <c r="CH24" i="1" s="1"/>
  <c r="CG35" i="1"/>
  <c r="CH35" i="1" s="1"/>
  <c r="CG17" i="1"/>
  <c r="CH17" i="1" s="1"/>
  <c r="CG9" i="1"/>
  <c r="CH9" i="1" s="1"/>
  <c r="CG10" i="1"/>
  <c r="CH10" i="1" s="1"/>
  <c r="CG31" i="1"/>
  <c r="CH31" i="1" s="1"/>
  <c r="CI14" i="1"/>
  <c r="CJ14" i="1" s="1"/>
  <c r="CI16" i="1"/>
  <c r="CJ16" i="1" s="1"/>
  <c r="CI32" i="1"/>
  <c r="CJ32" i="1" s="1"/>
  <c r="CI34" i="1"/>
  <c r="CJ34" i="1" s="1"/>
  <c r="CI25" i="1"/>
  <c r="CJ25" i="1" s="1"/>
  <c r="CI18" i="1"/>
  <c r="CJ18" i="1" s="1"/>
  <c r="CI27" i="1"/>
  <c r="CJ27" i="1" s="1"/>
  <c r="CI36" i="1"/>
  <c r="CJ36" i="1" s="1"/>
  <c r="CI11" i="1"/>
  <c r="CJ11" i="1" s="1"/>
  <c r="CI29" i="1"/>
  <c r="CJ29" i="1" s="1"/>
  <c r="CI20" i="1"/>
  <c r="CJ20" i="1" s="1"/>
  <c r="CI22" i="1"/>
  <c r="CJ22" i="1" s="1"/>
  <c r="CI10" i="1"/>
  <c r="CJ10" i="1" s="1"/>
  <c r="CI26" i="1"/>
  <c r="CJ26" i="1" s="1"/>
  <c r="CI28" i="1"/>
  <c r="CJ28" i="1" s="1"/>
  <c r="CI30" i="1"/>
  <c r="CJ30" i="1" s="1"/>
  <c r="CI23" i="1"/>
  <c r="CJ23" i="1" s="1"/>
  <c r="CI19" i="1"/>
  <c r="CJ19" i="1" s="1"/>
  <c r="CI37" i="1"/>
  <c r="CJ37" i="1" s="1"/>
  <c r="CI12" i="1"/>
  <c r="CJ12" i="1" s="1"/>
  <c r="CI21" i="1"/>
  <c r="CJ21" i="1" s="1"/>
  <c r="CI39" i="1"/>
  <c r="CJ39" i="1" s="1"/>
  <c r="CI38" i="1"/>
  <c r="CJ38" i="1" s="1"/>
  <c r="CI33" i="1"/>
  <c r="CJ33" i="1" s="1"/>
  <c r="CI24" i="1"/>
  <c r="CJ24" i="1" s="1"/>
  <c r="CI15" i="1"/>
  <c r="CJ15" i="1" s="1"/>
  <c r="CI40" i="1"/>
  <c r="CJ40" i="1" s="1"/>
  <c r="CI9" i="1"/>
  <c r="CJ9" i="1" s="1"/>
  <c r="CI35" i="1"/>
  <c r="CJ35" i="1" s="1"/>
  <c r="CI17" i="1"/>
  <c r="CJ17" i="1" s="1"/>
  <c r="CI31" i="1"/>
  <c r="CJ31" i="1" s="1"/>
  <c r="CI13" i="1"/>
  <c r="CJ13" i="1" s="1"/>
  <c r="CE18" i="1"/>
  <c r="CF18" i="1" s="1"/>
  <c r="CE20" i="1"/>
  <c r="CF20" i="1" s="1"/>
  <c r="CE36" i="1"/>
  <c r="CF36" i="1" s="1"/>
  <c r="CE38" i="1"/>
  <c r="CF38" i="1" s="1"/>
  <c r="CE11" i="1"/>
  <c r="CF11" i="1" s="1"/>
  <c r="CE29" i="1"/>
  <c r="CF29" i="1" s="1"/>
  <c r="CE13" i="1"/>
  <c r="CF13" i="1" s="1"/>
  <c r="CE22" i="1"/>
  <c r="CF22" i="1" s="1"/>
  <c r="CE31" i="1"/>
  <c r="CF31" i="1" s="1"/>
  <c r="CE40" i="1"/>
  <c r="CF40" i="1" s="1"/>
  <c r="CE15" i="1"/>
  <c r="CF15" i="1" s="1"/>
  <c r="CE33" i="1"/>
  <c r="CF33" i="1" s="1"/>
  <c r="CE24" i="1"/>
  <c r="CF24" i="1" s="1"/>
  <c r="CE26" i="1"/>
  <c r="CF26" i="1" s="1"/>
  <c r="CE12" i="1"/>
  <c r="CF12" i="1" s="1"/>
  <c r="CE14" i="1"/>
  <c r="CF14" i="1" s="1"/>
  <c r="CE30" i="1"/>
  <c r="CF30" i="1" s="1"/>
  <c r="CE32" i="1"/>
  <c r="CF32" i="1" s="1"/>
  <c r="CE9" i="1"/>
  <c r="CF9" i="1" s="1"/>
  <c r="CE16" i="1"/>
  <c r="CF16" i="1" s="1"/>
  <c r="CE34" i="1"/>
  <c r="CF34" i="1" s="1"/>
  <c r="CE27" i="1"/>
  <c r="CF27" i="1" s="1"/>
  <c r="CE23" i="1"/>
  <c r="CF23" i="1" s="1"/>
  <c r="CE25" i="1"/>
  <c r="CF25" i="1" s="1"/>
  <c r="CE21" i="1"/>
  <c r="CF21" i="1" s="1"/>
  <c r="CE28" i="1"/>
  <c r="CF28" i="1" s="1"/>
  <c r="CE17" i="1"/>
  <c r="CF17" i="1" s="1"/>
  <c r="CE19" i="1"/>
  <c r="CF19" i="1" s="1"/>
  <c r="CE39" i="1"/>
  <c r="CF39" i="1" s="1"/>
  <c r="CE35" i="1"/>
  <c r="CF35" i="1" s="1"/>
  <c r="CE10" i="1"/>
  <c r="CF10" i="1" s="1"/>
  <c r="CE37" i="1"/>
  <c r="CF37" i="1" s="1"/>
  <c r="BY18" i="1"/>
  <c r="BZ18" i="1" s="1"/>
  <c r="BY26" i="1"/>
  <c r="BZ26" i="1" s="1"/>
  <c r="BY31" i="1"/>
  <c r="BZ31" i="1" s="1"/>
  <c r="BY33" i="1"/>
  <c r="BZ33" i="1" s="1"/>
  <c r="BY9" i="1"/>
  <c r="BZ9" i="1" s="1"/>
  <c r="BY23" i="1"/>
  <c r="BZ23" i="1" s="1"/>
  <c r="BY28" i="1"/>
  <c r="BZ28" i="1" s="1"/>
  <c r="BY35" i="1"/>
  <c r="BZ35" i="1" s="1"/>
  <c r="BY15" i="1"/>
  <c r="BZ15" i="1" s="1"/>
  <c r="BY12" i="1"/>
  <c r="BZ12" i="1" s="1"/>
  <c r="BY20" i="1"/>
  <c r="BZ20" i="1" s="1"/>
  <c r="BY17" i="1"/>
  <c r="BZ17" i="1" s="1"/>
  <c r="BY37" i="1"/>
  <c r="BZ37" i="1" s="1"/>
  <c r="BY39" i="1"/>
  <c r="BZ39" i="1" s="1"/>
  <c r="BY22" i="1"/>
  <c r="BZ22" i="1" s="1"/>
  <c r="BY25" i="1"/>
  <c r="BZ25" i="1" s="1"/>
  <c r="BY30" i="1"/>
  <c r="BZ30" i="1" s="1"/>
  <c r="BY14" i="1"/>
  <c r="BZ14" i="1" s="1"/>
  <c r="BY32" i="1"/>
  <c r="BZ32" i="1" s="1"/>
  <c r="BY11" i="1"/>
  <c r="BZ11" i="1" s="1"/>
  <c r="BY27" i="1"/>
  <c r="BZ27" i="1" s="1"/>
  <c r="BY34" i="1"/>
  <c r="BZ34" i="1" s="1"/>
  <c r="BY16" i="1"/>
  <c r="BZ16" i="1" s="1"/>
  <c r="BY19" i="1"/>
  <c r="BZ19" i="1" s="1"/>
  <c r="BY13" i="1"/>
  <c r="BZ13" i="1" s="1"/>
  <c r="BY24" i="1"/>
  <c r="BZ24" i="1" s="1"/>
  <c r="BY29" i="1"/>
  <c r="BZ29" i="1" s="1"/>
  <c r="BY36" i="1"/>
  <c r="BZ36" i="1" s="1"/>
  <c r="BY21" i="1"/>
  <c r="BZ21" i="1" s="1"/>
  <c r="BY38" i="1"/>
  <c r="BZ38" i="1" s="1"/>
  <c r="BY10" i="1"/>
  <c r="BZ10" i="1" s="1"/>
  <c r="BY40" i="1"/>
  <c r="BZ40" i="1" s="1"/>
  <c r="BS17" i="1"/>
  <c r="BT17" i="1" s="1"/>
  <c r="BS30" i="1"/>
  <c r="BT30" i="1" s="1"/>
  <c r="BS39" i="1"/>
  <c r="BT39" i="1" s="1"/>
  <c r="BS32" i="1"/>
  <c r="BT32" i="1" s="1"/>
  <c r="BS9" i="1"/>
  <c r="BT9" i="1" s="1"/>
  <c r="BS14" i="1"/>
  <c r="BT14" i="1" s="1"/>
  <c r="BS19" i="1"/>
  <c r="BT19" i="1" s="1"/>
  <c r="BS22" i="1"/>
  <c r="BT22" i="1" s="1"/>
  <c r="BS11" i="1"/>
  <c r="BT11" i="1" s="1"/>
  <c r="BS27" i="1"/>
  <c r="BT27" i="1" s="1"/>
  <c r="BS24" i="1"/>
  <c r="BT24" i="1" s="1"/>
  <c r="BS34" i="1"/>
  <c r="BT34" i="1" s="1"/>
  <c r="BS36" i="1"/>
  <c r="BT36" i="1" s="1"/>
  <c r="BS13" i="1"/>
  <c r="BT13" i="1" s="1"/>
  <c r="BS16" i="1"/>
  <c r="BT16" i="1" s="1"/>
  <c r="BS29" i="1"/>
  <c r="BT29" i="1" s="1"/>
  <c r="BS21" i="1"/>
  <c r="BT21" i="1" s="1"/>
  <c r="BS38" i="1"/>
  <c r="BT38" i="1" s="1"/>
  <c r="BS18" i="1"/>
  <c r="BT18" i="1" s="1"/>
  <c r="BS26" i="1"/>
  <c r="BT26" i="1" s="1"/>
  <c r="BS31" i="1"/>
  <c r="BT31" i="1" s="1"/>
  <c r="BS10" i="1"/>
  <c r="BT10" i="1" s="1"/>
  <c r="BS40" i="1"/>
  <c r="BT40" i="1" s="1"/>
  <c r="BS20" i="1"/>
  <c r="BT20" i="1" s="1"/>
  <c r="BS25" i="1"/>
  <c r="BT25" i="1" s="1"/>
  <c r="BS15" i="1"/>
  <c r="BT15" i="1" s="1"/>
  <c r="BS23" i="1"/>
  <c r="BT23" i="1" s="1"/>
  <c r="BS33" i="1"/>
  <c r="BT33" i="1" s="1"/>
  <c r="BS12" i="1"/>
  <c r="BT12" i="1" s="1"/>
  <c r="BS28" i="1"/>
  <c r="BT28" i="1" s="1"/>
  <c r="BS35" i="1"/>
  <c r="BT35" i="1" s="1"/>
  <c r="BS37" i="1"/>
  <c r="BT37" i="1" s="1"/>
  <c r="BU12" i="1"/>
  <c r="BV12" i="1" s="1"/>
  <c r="BU35" i="1"/>
  <c r="BV35" i="1" s="1"/>
  <c r="BU37" i="1"/>
  <c r="BV37" i="1" s="1"/>
  <c r="BU25" i="1"/>
  <c r="BV25" i="1" s="1"/>
  <c r="BU39" i="1"/>
  <c r="BV39" i="1" s="1"/>
  <c r="BU14" i="1"/>
  <c r="BV14" i="1" s="1"/>
  <c r="BU17" i="1"/>
  <c r="BV17" i="1" s="1"/>
  <c r="BU30" i="1"/>
  <c r="BV30" i="1" s="1"/>
  <c r="BU9" i="1"/>
  <c r="BV9" i="1" s="1"/>
  <c r="BU22" i="1"/>
  <c r="BV22" i="1" s="1"/>
  <c r="BU32" i="1"/>
  <c r="BV32" i="1" s="1"/>
  <c r="BU19" i="1"/>
  <c r="BV19" i="1" s="1"/>
  <c r="BU27" i="1"/>
  <c r="BV27" i="1" s="1"/>
  <c r="BU11" i="1"/>
  <c r="BV11" i="1" s="1"/>
  <c r="BU34" i="1"/>
  <c r="BV34" i="1" s="1"/>
  <c r="BU16" i="1"/>
  <c r="BV16" i="1" s="1"/>
  <c r="BU24" i="1"/>
  <c r="BV24" i="1" s="1"/>
  <c r="BU36" i="1"/>
  <c r="BV36" i="1" s="1"/>
  <c r="BU13" i="1"/>
  <c r="BV13" i="1" s="1"/>
  <c r="BU21" i="1"/>
  <c r="BV21" i="1" s="1"/>
  <c r="BU29" i="1"/>
  <c r="BV29" i="1" s="1"/>
  <c r="BU38" i="1"/>
  <c r="BV38" i="1" s="1"/>
  <c r="BU26" i="1"/>
  <c r="BV26" i="1" s="1"/>
  <c r="BU31" i="1"/>
  <c r="BV31" i="1" s="1"/>
  <c r="BU33" i="1"/>
  <c r="BV33" i="1" s="1"/>
  <c r="BU20" i="1"/>
  <c r="BV20" i="1" s="1"/>
  <c r="BU23" i="1"/>
  <c r="BV23" i="1" s="1"/>
  <c r="BU28" i="1"/>
  <c r="BV28" i="1" s="1"/>
  <c r="BU10" i="1"/>
  <c r="BV10" i="1" s="1"/>
  <c r="BU18" i="1"/>
  <c r="BV18" i="1" s="1"/>
  <c r="BU40" i="1"/>
  <c r="BV40" i="1" s="1"/>
  <c r="BU15" i="1"/>
  <c r="BV15" i="1" s="1"/>
  <c r="BQ14" i="1"/>
  <c r="BR14" i="1" s="1"/>
  <c r="BQ22" i="1"/>
  <c r="BR22" i="1" s="1"/>
  <c r="BQ39" i="1"/>
  <c r="BR39" i="1" s="1"/>
  <c r="BQ19" i="1"/>
  <c r="BR19" i="1" s="1"/>
  <c r="BQ27" i="1"/>
  <c r="BR27" i="1" s="1"/>
  <c r="BQ36" i="1"/>
  <c r="BR36" i="1" s="1"/>
  <c r="BQ11" i="1"/>
  <c r="BR11" i="1" s="1"/>
  <c r="BQ32" i="1"/>
  <c r="BR32" i="1" s="1"/>
  <c r="BQ24" i="1"/>
  <c r="BR24" i="1" s="1"/>
  <c r="BQ34" i="1"/>
  <c r="BR34" i="1" s="1"/>
  <c r="BQ16" i="1"/>
  <c r="BR16" i="1" s="1"/>
  <c r="BQ29" i="1"/>
  <c r="BR29" i="1" s="1"/>
  <c r="BQ13" i="1"/>
  <c r="BR13" i="1" s="1"/>
  <c r="BR9" i="1"/>
  <c r="BQ18" i="1"/>
  <c r="BR18" i="1" s="1"/>
  <c r="BQ21" i="1"/>
  <c r="BR21" i="1" s="1"/>
  <c r="BQ38" i="1"/>
  <c r="BR38" i="1" s="1"/>
  <c r="BQ10" i="1"/>
  <c r="BR10" i="1" s="1"/>
  <c r="BQ26" i="1"/>
  <c r="BR26" i="1" s="1"/>
  <c r="BQ31" i="1"/>
  <c r="BR31" i="1" s="1"/>
  <c r="BQ40" i="1"/>
  <c r="BR40" i="1" s="1"/>
  <c r="BQ23" i="1"/>
  <c r="BR23" i="1" s="1"/>
  <c r="BQ12" i="1"/>
  <c r="BR12" i="1" s="1"/>
  <c r="BQ15" i="1"/>
  <c r="BR15" i="1" s="1"/>
  <c r="BQ28" i="1"/>
  <c r="BR28" i="1" s="1"/>
  <c r="BQ33" i="1"/>
  <c r="BR33" i="1" s="1"/>
  <c r="BQ35" i="1"/>
  <c r="BR35" i="1" s="1"/>
  <c r="BQ17" i="1"/>
  <c r="BR17" i="1" s="1"/>
  <c r="BQ30" i="1"/>
  <c r="BR30" i="1" s="1"/>
  <c r="BQ37" i="1"/>
  <c r="BR37" i="1" s="1"/>
  <c r="BQ20" i="1"/>
  <c r="BR20" i="1" s="1"/>
  <c r="BQ25" i="1"/>
  <c r="BR25" i="1" s="1"/>
  <c r="BW23" i="1"/>
  <c r="BX23" i="1" s="1"/>
  <c r="BW28" i="1"/>
  <c r="BX28" i="1" s="1"/>
  <c r="BW35" i="1"/>
  <c r="BX35" i="1" s="1"/>
  <c r="BW9" i="1"/>
  <c r="BX9" i="1" s="1"/>
  <c r="BW20" i="1"/>
  <c r="BX20" i="1" s="1"/>
  <c r="BW12" i="1"/>
  <c r="BX12" i="1" s="1"/>
  <c r="BW37" i="1"/>
  <c r="BX37" i="1" s="1"/>
  <c r="BW39" i="1"/>
  <c r="BX39" i="1" s="1"/>
  <c r="BW17" i="1"/>
  <c r="BX17" i="1" s="1"/>
  <c r="BW25" i="1"/>
  <c r="BX25" i="1" s="1"/>
  <c r="BW14" i="1"/>
  <c r="BX14" i="1" s="1"/>
  <c r="BW22" i="1"/>
  <c r="BX22" i="1" s="1"/>
  <c r="BW30" i="1"/>
  <c r="BX30" i="1" s="1"/>
  <c r="BW32" i="1"/>
  <c r="BX32" i="1" s="1"/>
  <c r="BW27" i="1"/>
  <c r="BX27" i="1" s="1"/>
  <c r="BW11" i="1"/>
  <c r="BX11" i="1" s="1"/>
  <c r="BW19" i="1"/>
  <c r="BX19" i="1" s="1"/>
  <c r="BW34" i="1"/>
  <c r="BX34" i="1" s="1"/>
  <c r="BW16" i="1"/>
  <c r="BX16" i="1" s="1"/>
  <c r="BW21" i="1"/>
  <c r="BX21" i="1" s="1"/>
  <c r="BW24" i="1"/>
  <c r="BX24" i="1" s="1"/>
  <c r="BW29" i="1"/>
  <c r="BX29" i="1" s="1"/>
  <c r="BW36" i="1"/>
  <c r="BX36" i="1" s="1"/>
  <c r="BW38" i="1"/>
  <c r="BX38" i="1" s="1"/>
  <c r="BW10" i="1"/>
  <c r="BX10" i="1" s="1"/>
  <c r="BW26" i="1"/>
  <c r="BX26" i="1" s="1"/>
  <c r="BW40" i="1"/>
  <c r="BX40" i="1" s="1"/>
  <c r="BW15" i="1"/>
  <c r="BX15" i="1" s="1"/>
  <c r="BW33" i="1"/>
  <c r="BX33" i="1" s="1"/>
  <c r="BW13" i="1"/>
  <c r="BX13" i="1" s="1"/>
  <c r="BW31" i="1"/>
  <c r="BX31" i="1" s="1"/>
  <c r="BW18" i="1"/>
  <c r="BX18" i="1" s="1"/>
  <c r="BM22" i="1"/>
  <c r="BN22" i="1" s="1"/>
  <c r="BM40" i="1"/>
  <c r="BN40" i="1" s="1"/>
  <c r="BM13" i="1"/>
  <c r="BN13" i="1" s="1"/>
  <c r="BM15" i="1"/>
  <c r="BN15" i="1" s="1"/>
  <c r="BM31" i="1"/>
  <c r="BN31" i="1" s="1"/>
  <c r="BM33" i="1"/>
  <c r="BN33" i="1" s="1"/>
  <c r="BM24" i="1"/>
  <c r="BN24" i="1" s="1"/>
  <c r="BM17" i="1"/>
  <c r="BN17" i="1" s="1"/>
  <c r="BM26" i="1"/>
  <c r="BN26" i="1" s="1"/>
  <c r="BM35" i="1"/>
  <c r="BN35" i="1" s="1"/>
  <c r="BM10" i="1"/>
  <c r="BN10" i="1" s="1"/>
  <c r="BM28" i="1"/>
  <c r="BN28" i="1" s="1"/>
  <c r="BM19" i="1"/>
  <c r="BN19" i="1" s="1"/>
  <c r="BM21" i="1"/>
  <c r="BN21" i="1" s="1"/>
  <c r="BM37" i="1"/>
  <c r="BN37" i="1" s="1"/>
  <c r="BM39" i="1"/>
  <c r="BN39" i="1" s="1"/>
  <c r="BM12" i="1"/>
  <c r="BN12" i="1" s="1"/>
  <c r="BM30" i="1"/>
  <c r="BN30" i="1" s="1"/>
  <c r="BM9" i="1"/>
  <c r="BN9" i="1" s="1"/>
  <c r="BM14" i="1"/>
  <c r="BN14" i="1" s="1"/>
  <c r="BM23" i="1"/>
  <c r="BN23" i="1" s="1"/>
  <c r="BM32" i="1"/>
  <c r="BN32" i="1" s="1"/>
  <c r="BM16" i="1"/>
  <c r="BN16" i="1" s="1"/>
  <c r="BM34" i="1"/>
  <c r="BN34" i="1" s="1"/>
  <c r="BM25" i="1"/>
  <c r="BN25" i="1" s="1"/>
  <c r="BM27" i="1"/>
  <c r="BN27" i="1" s="1"/>
  <c r="BM18" i="1"/>
  <c r="BN18" i="1" s="1"/>
  <c r="BM36" i="1"/>
  <c r="BN36" i="1" s="1"/>
  <c r="BM11" i="1"/>
  <c r="BN11" i="1" s="1"/>
  <c r="BM38" i="1"/>
  <c r="BN38" i="1" s="1"/>
  <c r="BM29" i="1"/>
  <c r="BN29" i="1" s="1"/>
  <c r="BM20" i="1"/>
  <c r="BN20" i="1" s="1"/>
  <c r="AW17" i="1"/>
  <c r="AX17" i="1" s="1"/>
  <c r="AW37" i="1"/>
  <c r="AX37" i="1" s="1"/>
  <c r="AW19" i="1"/>
  <c r="AX19" i="1" s="1"/>
  <c r="AW28" i="1"/>
  <c r="AX28" i="1" s="1"/>
  <c r="AW30" i="1"/>
  <c r="AX30" i="1" s="1"/>
  <c r="AW12" i="1"/>
  <c r="AX12" i="1" s="1"/>
  <c r="AW21" i="1"/>
  <c r="AX21" i="1" s="1"/>
  <c r="AW39" i="1"/>
  <c r="AX39" i="1" s="1"/>
  <c r="AW23" i="1"/>
  <c r="AX23" i="1" s="1"/>
  <c r="AW32" i="1"/>
  <c r="AX32" i="1" s="1"/>
  <c r="AW14" i="1"/>
  <c r="AX14" i="1" s="1"/>
  <c r="AW25" i="1"/>
  <c r="AX25" i="1" s="1"/>
  <c r="AW34" i="1"/>
  <c r="AX34" i="1" s="1"/>
  <c r="AW36" i="1"/>
  <c r="AX36" i="1" s="1"/>
  <c r="AW16" i="1"/>
  <c r="AX16" i="1" s="1"/>
  <c r="AW18" i="1"/>
  <c r="AX18" i="1" s="1"/>
  <c r="AW27" i="1"/>
  <c r="AX27" i="1" s="1"/>
  <c r="AW29" i="1"/>
  <c r="AX29" i="1" s="1"/>
  <c r="AW11" i="1"/>
  <c r="AX11" i="1" s="1"/>
  <c r="AW20" i="1"/>
  <c r="AX20" i="1" s="1"/>
  <c r="AW31" i="1"/>
  <c r="AX31" i="1" s="1"/>
  <c r="AW13" i="1"/>
  <c r="AX13" i="1" s="1"/>
  <c r="AW22" i="1"/>
  <c r="AX22" i="1" s="1"/>
  <c r="AW24" i="1"/>
  <c r="AX24" i="1" s="1"/>
  <c r="AW40" i="1"/>
  <c r="AX40" i="1" s="1"/>
  <c r="AW15" i="1"/>
  <c r="AX15" i="1" s="1"/>
  <c r="AW26" i="1"/>
  <c r="AX26" i="1" s="1"/>
  <c r="AW38" i="1"/>
  <c r="AX38" i="1" s="1"/>
  <c r="AW35" i="1"/>
  <c r="AX35" i="1" s="1"/>
  <c r="AW33" i="1"/>
  <c r="AX33" i="1" s="1"/>
  <c r="BK15" i="1"/>
  <c r="BL15" i="1" s="1"/>
  <c r="BK33" i="1"/>
  <c r="BL33" i="1" s="1"/>
  <c r="BK24" i="1"/>
  <c r="BL24" i="1" s="1"/>
  <c r="BK26" i="1"/>
  <c r="BL26" i="1" s="1"/>
  <c r="BK17" i="1"/>
  <c r="BL17" i="1" s="1"/>
  <c r="BK35" i="1"/>
  <c r="BL35" i="1" s="1"/>
  <c r="BK10" i="1"/>
  <c r="BL10" i="1" s="1"/>
  <c r="BK19" i="1"/>
  <c r="BL19" i="1" s="1"/>
  <c r="BK28" i="1"/>
  <c r="BL28" i="1" s="1"/>
  <c r="BK37" i="1"/>
  <c r="BL37" i="1" s="1"/>
  <c r="BK21" i="1"/>
  <c r="BL21" i="1" s="1"/>
  <c r="BK39" i="1"/>
  <c r="BL39" i="1" s="1"/>
  <c r="BK12" i="1"/>
  <c r="BL12" i="1" s="1"/>
  <c r="BK14" i="1"/>
  <c r="BL14" i="1" s="1"/>
  <c r="BK30" i="1"/>
  <c r="BL30" i="1" s="1"/>
  <c r="BK32" i="1"/>
  <c r="BL32" i="1" s="1"/>
  <c r="BK23" i="1"/>
  <c r="BL23" i="1" s="1"/>
  <c r="BK16" i="1"/>
  <c r="BL16" i="1" s="1"/>
  <c r="BK25" i="1"/>
  <c r="BL25" i="1" s="1"/>
  <c r="BK34" i="1"/>
  <c r="BL34" i="1" s="1"/>
  <c r="BK27" i="1"/>
  <c r="BL27" i="1" s="1"/>
  <c r="BK9" i="1"/>
  <c r="BL9" i="1" s="1"/>
  <c r="BK18" i="1"/>
  <c r="BL18" i="1" s="1"/>
  <c r="BK20" i="1"/>
  <c r="BL20" i="1" s="1"/>
  <c r="BK36" i="1"/>
  <c r="BL36" i="1" s="1"/>
  <c r="BK38" i="1"/>
  <c r="BL38" i="1" s="1"/>
  <c r="BK11" i="1"/>
  <c r="BL11" i="1" s="1"/>
  <c r="BK13" i="1"/>
  <c r="BL13" i="1" s="1"/>
  <c r="BK29" i="1"/>
  <c r="BL29" i="1" s="1"/>
  <c r="BK40" i="1"/>
  <c r="BL40" i="1" s="1"/>
  <c r="BK31" i="1"/>
  <c r="BL31" i="1" s="1"/>
  <c r="BK22" i="1"/>
  <c r="BL22" i="1" s="1"/>
  <c r="BO11" i="1"/>
  <c r="BP11" i="1" s="1"/>
  <c r="BO29" i="1"/>
  <c r="BP29" i="1" s="1"/>
  <c r="BO20" i="1"/>
  <c r="BP20" i="1" s="1"/>
  <c r="BO22" i="1"/>
  <c r="BP22" i="1" s="1"/>
  <c r="BO38" i="1"/>
  <c r="BP38" i="1" s="1"/>
  <c r="BO40" i="1"/>
  <c r="BP40" i="1" s="1"/>
  <c r="BO13" i="1"/>
  <c r="BP13" i="1" s="1"/>
  <c r="BO31" i="1"/>
  <c r="BP31" i="1" s="1"/>
  <c r="BO15" i="1"/>
  <c r="BP15" i="1" s="1"/>
  <c r="BO24" i="1"/>
  <c r="BP24" i="1" s="1"/>
  <c r="BO33" i="1"/>
  <c r="BP33" i="1" s="1"/>
  <c r="BO17" i="1"/>
  <c r="BP17" i="1" s="1"/>
  <c r="BO35" i="1"/>
  <c r="BP35" i="1" s="1"/>
  <c r="BO9" i="1"/>
  <c r="BP9" i="1" s="1"/>
  <c r="BO10" i="1"/>
  <c r="BP10" i="1" s="1"/>
  <c r="BO26" i="1"/>
  <c r="BP26" i="1" s="1"/>
  <c r="BO28" i="1"/>
  <c r="BP28" i="1" s="1"/>
  <c r="BO19" i="1"/>
  <c r="BP19" i="1" s="1"/>
  <c r="BO37" i="1"/>
  <c r="BP37" i="1" s="1"/>
  <c r="BO12" i="1"/>
  <c r="BP12" i="1" s="1"/>
  <c r="BO21" i="1"/>
  <c r="BP21" i="1" s="1"/>
  <c r="BO30" i="1"/>
  <c r="BP30" i="1" s="1"/>
  <c r="BO39" i="1"/>
  <c r="BP39" i="1" s="1"/>
  <c r="BO23" i="1"/>
  <c r="BP23" i="1" s="1"/>
  <c r="BO14" i="1"/>
  <c r="BP14" i="1" s="1"/>
  <c r="BO16" i="1"/>
  <c r="BP16" i="1" s="1"/>
  <c r="BO32" i="1"/>
  <c r="BP32" i="1" s="1"/>
  <c r="BO34" i="1"/>
  <c r="BP34" i="1" s="1"/>
  <c r="BO25" i="1"/>
  <c r="BP25" i="1" s="1"/>
  <c r="BO36" i="1"/>
  <c r="BP36" i="1" s="1"/>
  <c r="BO27" i="1"/>
  <c r="BP27" i="1" s="1"/>
  <c r="BO18" i="1"/>
  <c r="BP18" i="1" s="1"/>
  <c r="BG19" i="1"/>
  <c r="BH19" i="1" s="1"/>
  <c r="BG37" i="1"/>
  <c r="BH37" i="1" s="1"/>
  <c r="BG9" i="1"/>
  <c r="BH9" i="1" s="1"/>
  <c r="BG10" i="1"/>
  <c r="BH10" i="1" s="1"/>
  <c r="BG12" i="1"/>
  <c r="BH12" i="1" s="1"/>
  <c r="BG28" i="1"/>
  <c r="BH28" i="1" s="1"/>
  <c r="BG30" i="1"/>
  <c r="BH30" i="1" s="1"/>
  <c r="BG21" i="1"/>
  <c r="BH21" i="1" s="1"/>
  <c r="BG39" i="1"/>
  <c r="BH39" i="1" s="1"/>
  <c r="BG14" i="1"/>
  <c r="BH14" i="1" s="1"/>
  <c r="BG23" i="1"/>
  <c r="BH23" i="1" s="1"/>
  <c r="BG32" i="1"/>
  <c r="BH32" i="1" s="1"/>
  <c r="BG25" i="1"/>
  <c r="BH25" i="1" s="1"/>
  <c r="BG16" i="1"/>
  <c r="BH16" i="1" s="1"/>
  <c r="BG18" i="1"/>
  <c r="BH18" i="1" s="1"/>
  <c r="BG34" i="1"/>
  <c r="BH34" i="1" s="1"/>
  <c r="BG36" i="1"/>
  <c r="BH36" i="1" s="1"/>
  <c r="BG27" i="1"/>
  <c r="BH27" i="1" s="1"/>
  <c r="BG11" i="1"/>
  <c r="BH11" i="1" s="1"/>
  <c r="BG20" i="1"/>
  <c r="BH20" i="1" s="1"/>
  <c r="BG29" i="1"/>
  <c r="BH29" i="1" s="1"/>
  <c r="BG38" i="1"/>
  <c r="BH38" i="1" s="1"/>
  <c r="BG13" i="1"/>
  <c r="BH13" i="1" s="1"/>
  <c r="BG31" i="1"/>
  <c r="BH31" i="1" s="1"/>
  <c r="BG22" i="1"/>
  <c r="BH22" i="1" s="1"/>
  <c r="BG24" i="1"/>
  <c r="BH24" i="1" s="1"/>
  <c r="BG40" i="1"/>
  <c r="BH40" i="1" s="1"/>
  <c r="BG15" i="1"/>
  <c r="BH15" i="1" s="1"/>
  <c r="BG26" i="1"/>
  <c r="BH26" i="1" s="1"/>
  <c r="BG17" i="1"/>
  <c r="BH17" i="1" s="1"/>
  <c r="BG33" i="1"/>
  <c r="BH33" i="1" s="1"/>
  <c r="BG35" i="1"/>
  <c r="BH35" i="1" s="1"/>
  <c r="BI26" i="1"/>
  <c r="BJ26" i="1" s="1"/>
  <c r="BI17" i="1"/>
  <c r="BJ17" i="1" s="1"/>
  <c r="BI19" i="1"/>
  <c r="BJ19" i="1" s="1"/>
  <c r="BI35" i="1"/>
  <c r="BJ35" i="1" s="1"/>
  <c r="BI37" i="1"/>
  <c r="BJ37" i="1" s="1"/>
  <c r="BI10" i="1"/>
  <c r="BJ10" i="1" s="1"/>
  <c r="BI28" i="1"/>
  <c r="BJ28" i="1" s="1"/>
  <c r="BI12" i="1"/>
  <c r="BJ12" i="1" s="1"/>
  <c r="BI21" i="1"/>
  <c r="BJ21" i="1" s="1"/>
  <c r="BI30" i="1"/>
  <c r="BJ30" i="1" s="1"/>
  <c r="BI39" i="1"/>
  <c r="BJ39" i="1" s="1"/>
  <c r="BI14" i="1"/>
  <c r="BJ14" i="1" s="1"/>
  <c r="BI32" i="1"/>
  <c r="BJ32" i="1" s="1"/>
  <c r="BI23" i="1"/>
  <c r="BJ23" i="1" s="1"/>
  <c r="BI25" i="1"/>
  <c r="BJ25" i="1" s="1"/>
  <c r="BI16" i="1"/>
  <c r="BJ16" i="1" s="1"/>
  <c r="BI34" i="1"/>
  <c r="BJ34" i="1" s="1"/>
  <c r="BI18" i="1"/>
  <c r="BJ18" i="1" s="1"/>
  <c r="BI27" i="1"/>
  <c r="BJ27" i="1" s="1"/>
  <c r="BI36" i="1"/>
  <c r="BJ36" i="1" s="1"/>
  <c r="BI20" i="1"/>
  <c r="BJ20" i="1" s="1"/>
  <c r="BI38" i="1"/>
  <c r="BJ38" i="1" s="1"/>
  <c r="BI11" i="1"/>
  <c r="BJ11" i="1" s="1"/>
  <c r="BI13" i="1"/>
  <c r="BJ13" i="1" s="1"/>
  <c r="BI29" i="1"/>
  <c r="BJ29" i="1" s="1"/>
  <c r="BI31" i="1"/>
  <c r="BJ31" i="1" s="1"/>
  <c r="BI15" i="1"/>
  <c r="BJ15" i="1" s="1"/>
  <c r="BI40" i="1"/>
  <c r="BJ40" i="1" s="1"/>
  <c r="BI9" i="1"/>
  <c r="BJ9" i="1" s="1"/>
  <c r="BI24" i="1"/>
  <c r="BJ24" i="1" s="1"/>
  <c r="BI22" i="1"/>
  <c r="BJ22" i="1" s="1"/>
  <c r="BI33" i="1"/>
  <c r="BJ33" i="1" s="1"/>
  <c r="BE7" i="1"/>
  <c r="BC7" i="1"/>
  <c r="BA7" i="1"/>
  <c r="AY7" i="1"/>
  <c r="AS21" i="1"/>
  <c r="AT21" i="1" s="1"/>
  <c r="AS20" i="1"/>
  <c r="AT20" i="1" s="1"/>
  <c r="AS17" i="1"/>
  <c r="AT17" i="1" s="1"/>
  <c r="G42" i="1"/>
  <c r="AS10" i="1"/>
  <c r="AT10" i="1" s="1"/>
  <c r="AS32" i="1"/>
  <c r="AT32" i="1" s="1"/>
  <c r="AM32" i="1"/>
  <c r="AN32" i="1" s="1"/>
  <c r="AS14" i="1"/>
  <c r="AT14" i="1" s="1"/>
  <c r="AS15" i="1"/>
  <c r="AT15" i="1" s="1"/>
  <c r="AS35" i="1"/>
  <c r="AT35" i="1" s="1"/>
  <c r="AS25" i="1"/>
  <c r="AT25" i="1" s="1"/>
  <c r="AM11" i="1"/>
  <c r="AN11" i="1" s="1"/>
  <c r="AS24" i="1"/>
  <c r="AT24" i="1" s="1"/>
  <c r="AS12" i="1"/>
  <c r="AT12" i="1" s="1"/>
  <c r="AS30" i="1"/>
  <c r="AT30" i="1" s="1"/>
  <c r="AM30" i="1"/>
  <c r="AN30" i="1" s="1"/>
  <c r="AO15" i="1"/>
  <c r="AP15" i="1" s="1"/>
  <c r="AO35" i="1"/>
  <c r="AP35" i="1" s="1"/>
  <c r="AM15" i="1"/>
  <c r="AN15" i="1" s="1"/>
  <c r="D42" i="1"/>
  <c r="AM19" i="1"/>
  <c r="AN19" i="1" s="1"/>
  <c r="AM34" i="1"/>
  <c r="AN34" i="1" s="1"/>
  <c r="AM12" i="1"/>
  <c r="AN12" i="1" s="1"/>
  <c r="AO17" i="1"/>
  <c r="AP17" i="1" s="1"/>
  <c r="AO20" i="1"/>
  <c r="AP20" i="1" s="1"/>
  <c r="AO27" i="1"/>
  <c r="AP27" i="1" s="1"/>
  <c r="AO39" i="1"/>
  <c r="AP39" i="1" s="1"/>
  <c r="AS33" i="1"/>
  <c r="AT33" i="1" s="1"/>
  <c r="AS23" i="1"/>
  <c r="AT23" i="1" s="1"/>
  <c r="AI10" i="1"/>
  <c r="AJ10" i="1" s="1"/>
  <c r="AI39" i="1"/>
  <c r="AJ39" i="1" s="1"/>
  <c r="C42" i="1"/>
  <c r="AQ19" i="1"/>
  <c r="AR19" i="1" s="1"/>
  <c r="AK17" i="1"/>
  <c r="AL17" i="1" s="1"/>
  <c r="AK11" i="1"/>
  <c r="AL11" i="1" s="1"/>
  <c r="AK25" i="1"/>
  <c r="AL25" i="1" s="1"/>
  <c r="AK10" i="1"/>
  <c r="AL10" i="1" s="1"/>
  <c r="AK15" i="1"/>
  <c r="AL15" i="1" s="1"/>
  <c r="AK14" i="1"/>
  <c r="AL14" i="1" s="1"/>
  <c r="AO11" i="1"/>
  <c r="AP11" i="1" s="1"/>
  <c r="AK9" i="1"/>
  <c r="AL9" i="1" s="1"/>
  <c r="AK39" i="1"/>
  <c r="AL39" i="1" s="1"/>
  <c r="AQ29" i="1"/>
  <c r="AR29" i="1" s="1"/>
  <c r="AO25" i="1"/>
  <c r="AP25" i="1" s="1"/>
  <c r="AQ31" i="1"/>
  <c r="AR31" i="1" s="1"/>
  <c r="AK26" i="1"/>
  <c r="AL26" i="1" s="1"/>
  <c r="AQ13" i="1"/>
  <c r="AR13" i="1" s="1"/>
  <c r="AQ10" i="1"/>
  <c r="AR10" i="1" s="1"/>
  <c r="AK30" i="1"/>
  <c r="AL30" i="1" s="1"/>
  <c r="AQ14" i="1"/>
  <c r="AR14" i="1" s="1"/>
  <c r="AQ22" i="1"/>
  <c r="AR22" i="1" s="1"/>
  <c r="AK22" i="1"/>
  <c r="AL22" i="1" s="1"/>
  <c r="B42" i="1"/>
  <c r="I43" i="1" s="1"/>
  <c r="AK27" i="1"/>
  <c r="AL27" i="1" s="1"/>
  <c r="AQ40" i="1"/>
  <c r="AR40" i="1" s="1"/>
  <c r="AQ28" i="1"/>
  <c r="AR28" i="1" s="1"/>
  <c r="AQ11" i="1"/>
  <c r="AR11" i="1" s="1"/>
  <c r="AQ24" i="1"/>
  <c r="AR24" i="1" s="1"/>
  <c r="AQ39" i="1"/>
  <c r="AR39" i="1" s="1"/>
  <c r="AK31" i="1"/>
  <c r="AL31" i="1" s="1"/>
  <c r="AQ33" i="1"/>
  <c r="AR33" i="1" s="1"/>
  <c r="AK32" i="1"/>
  <c r="AL32" i="1" s="1"/>
  <c r="AQ23" i="1"/>
  <c r="AR23" i="1" s="1"/>
  <c r="AO22" i="1"/>
  <c r="AP22" i="1" s="1"/>
  <c r="AI25" i="1"/>
  <c r="AJ25" i="1" s="1"/>
  <c r="AU29" i="1"/>
  <c r="AV29" i="1" s="1"/>
  <c r="AK24" i="1"/>
  <c r="AL24" i="1" s="1"/>
  <c r="AQ21" i="1"/>
  <c r="AR21" i="1" s="1"/>
  <c r="AK20" i="1"/>
  <c r="AL20" i="1" s="1"/>
  <c r="AM39" i="1"/>
  <c r="AN39" i="1" s="1"/>
  <c r="AQ20" i="1"/>
  <c r="AR20" i="1" s="1"/>
  <c r="AI27" i="1"/>
  <c r="AJ27" i="1" s="1"/>
  <c r="AO30" i="1"/>
  <c r="AP30" i="1" s="1"/>
  <c r="AU30" i="1"/>
  <c r="AV30" i="1" s="1"/>
  <c r="AK34" i="1"/>
  <c r="AL34" i="1" s="1"/>
  <c r="AK36" i="1"/>
  <c r="AL36" i="1" s="1"/>
  <c r="AQ38" i="1"/>
  <c r="AR38" i="1" s="1"/>
  <c r="AM20" i="1"/>
  <c r="AN20" i="1" s="1"/>
  <c r="AQ18" i="1"/>
  <c r="AR18" i="1" s="1"/>
  <c r="AO37" i="1"/>
  <c r="AP37" i="1" s="1"/>
  <c r="AO21" i="1"/>
  <c r="AP21" i="1" s="1"/>
  <c r="AO31" i="1"/>
  <c r="AP31" i="1" s="1"/>
  <c r="AU19" i="1"/>
  <c r="AV19" i="1" s="1"/>
  <c r="AK28" i="1"/>
  <c r="AL28" i="1" s="1"/>
  <c r="AK23" i="1"/>
  <c r="AL23" i="1" s="1"/>
  <c r="AK33" i="1"/>
  <c r="AL33" i="1" s="1"/>
  <c r="AM38" i="1"/>
  <c r="AN38" i="1" s="1"/>
  <c r="AQ37" i="1"/>
  <c r="AR37" i="1" s="1"/>
  <c r="AO36" i="1"/>
  <c r="AP36" i="1" s="1"/>
  <c r="AS36" i="1"/>
  <c r="AT36" i="1" s="1"/>
  <c r="AO29" i="1"/>
  <c r="AP29" i="1" s="1"/>
  <c r="AU23" i="1"/>
  <c r="AV23" i="1" s="1"/>
  <c r="AU25" i="1"/>
  <c r="AV25" i="1" s="1"/>
  <c r="AQ32" i="1"/>
  <c r="AR32" i="1" s="1"/>
  <c r="AQ12" i="1"/>
  <c r="AR12" i="1" s="1"/>
  <c r="AQ35" i="1"/>
  <c r="AR35" i="1" s="1"/>
  <c r="AQ25" i="1"/>
  <c r="AR25" i="1" s="1"/>
  <c r="AK40" i="1"/>
  <c r="AL40" i="1" s="1"/>
  <c r="AM33" i="1"/>
  <c r="AN33" i="1" s="1"/>
  <c r="AK13" i="1"/>
  <c r="AL13" i="1" s="1"/>
  <c r="AK21" i="1"/>
  <c r="AL21" i="1" s="1"/>
  <c r="AK18" i="1"/>
  <c r="AL18" i="1" s="1"/>
  <c r="AM35" i="1"/>
  <c r="AN35" i="1" s="1"/>
  <c r="AM21" i="1"/>
  <c r="AN21" i="1" s="1"/>
  <c r="AQ30" i="1"/>
  <c r="AR30" i="1" s="1"/>
  <c r="AM29" i="1"/>
  <c r="AN29" i="1" s="1"/>
  <c r="E42" i="1"/>
  <c r="AQ27" i="1"/>
  <c r="AR27" i="1" s="1"/>
  <c r="AK19" i="1"/>
  <c r="AL19" i="1" s="1"/>
  <c r="AQ36" i="1"/>
  <c r="AR36" i="1" s="1"/>
  <c r="AK29" i="1"/>
  <c r="AL29" i="1" s="1"/>
  <c r="AM26" i="1"/>
  <c r="AN26" i="1" s="1"/>
  <c r="AQ17" i="1"/>
  <c r="AR17" i="1" s="1"/>
  <c r="H42" i="1"/>
  <c r="AO32" i="1"/>
  <c r="AP32" i="1" s="1"/>
  <c r="AI23" i="1"/>
  <c r="AJ23" i="1" s="1"/>
  <c r="AS40" i="1"/>
  <c r="AT40" i="1" s="1"/>
  <c r="AS27" i="1"/>
  <c r="AT27" i="1" s="1"/>
  <c r="AU35" i="1"/>
  <c r="AV35" i="1" s="1"/>
  <c r="AQ15" i="1"/>
  <c r="AR15" i="1" s="1"/>
  <c r="AK16" i="1"/>
  <c r="AL16" i="1" s="1"/>
  <c r="AK12" i="1"/>
  <c r="AL12" i="1" s="1"/>
  <c r="AK37" i="1"/>
  <c r="AL37" i="1" s="1"/>
  <c r="AM24" i="1"/>
  <c r="AN24" i="1" s="1"/>
  <c r="AK35" i="1"/>
  <c r="AL35" i="1" s="1"/>
  <c r="AQ9" i="1"/>
  <c r="AR9" i="1" s="1"/>
  <c r="AM17" i="1"/>
  <c r="AN17" i="1" s="1"/>
  <c r="AS19" i="1"/>
  <c r="AT19" i="1" s="1"/>
  <c r="AS26" i="1"/>
  <c r="AT26" i="1" s="1"/>
  <c r="AS9" i="1"/>
  <c r="AT9" i="1" s="1"/>
  <c r="AO16" i="1"/>
  <c r="AP16" i="1" s="1"/>
  <c r="AO19" i="1"/>
  <c r="AP19" i="1" s="1"/>
  <c r="AO38" i="1"/>
  <c r="AP38" i="1" s="1"/>
  <c r="AI33" i="1"/>
  <c r="AJ33" i="1" s="1"/>
  <c r="AI28" i="1"/>
  <c r="AJ28" i="1" s="1"/>
  <c r="AM25" i="1"/>
  <c r="AN25" i="1" s="1"/>
  <c r="AM37" i="1"/>
  <c r="AN37" i="1" s="1"/>
  <c r="AM40" i="1"/>
  <c r="AN40" i="1" s="1"/>
  <c r="AO26" i="1"/>
  <c r="AP26" i="1" s="1"/>
  <c r="AM9" i="1"/>
  <c r="AN9" i="1" s="1"/>
  <c r="AO18" i="1"/>
  <c r="AP18" i="1" s="1"/>
  <c r="AU36" i="1"/>
  <c r="AV36" i="1" s="1"/>
  <c r="AM10" i="1"/>
  <c r="AN10" i="1" s="1"/>
  <c r="AM13" i="1"/>
  <c r="AN13" i="1" s="1"/>
  <c r="AQ16" i="1"/>
  <c r="AR16" i="1" s="1"/>
  <c r="AO34" i="1"/>
  <c r="AP34" i="1" s="1"/>
  <c r="AM31" i="1"/>
  <c r="AN31" i="1" s="1"/>
  <c r="AM14" i="1"/>
  <c r="AN14" i="1" s="1"/>
  <c r="AO33" i="1"/>
  <c r="AP33" i="1" s="1"/>
  <c r="AS22" i="1"/>
  <c r="AT22" i="1" s="1"/>
  <c r="AO28" i="1"/>
  <c r="AP28" i="1" s="1"/>
  <c r="AS13" i="1"/>
  <c r="AT13" i="1" s="1"/>
  <c r="AU22" i="1"/>
  <c r="AV22" i="1" s="1"/>
  <c r="AS38" i="1"/>
  <c r="AT38" i="1" s="1"/>
  <c r="AO13" i="1"/>
  <c r="AP13" i="1" s="1"/>
  <c r="AI24" i="1"/>
  <c r="AJ24" i="1" s="1"/>
  <c r="AM23" i="1"/>
  <c r="AN23" i="1" s="1"/>
  <c r="AM36" i="1"/>
  <c r="AN36" i="1" s="1"/>
  <c r="AO24" i="1"/>
  <c r="AP24" i="1" s="1"/>
  <c r="AM18" i="1"/>
  <c r="AN18" i="1" s="1"/>
  <c r="AM28" i="1"/>
  <c r="AN28" i="1" s="1"/>
  <c r="AI37" i="1"/>
  <c r="AJ37" i="1" s="1"/>
  <c r="AS18" i="1"/>
  <c r="AT18" i="1" s="1"/>
  <c r="AO12" i="1"/>
  <c r="AP12" i="1" s="1"/>
  <c r="AS37" i="1"/>
  <c r="AT37" i="1" s="1"/>
  <c r="AU15" i="1"/>
  <c r="AV15" i="1" s="1"/>
  <c r="AS11" i="1"/>
  <c r="AT11" i="1" s="1"/>
  <c r="AU38" i="1"/>
  <c r="AV38" i="1" s="1"/>
  <c r="AO40" i="1"/>
  <c r="AP40" i="1" s="1"/>
  <c r="AI18" i="1"/>
  <c r="AJ18" i="1" s="1"/>
  <c r="AU10" i="1"/>
  <c r="AV10" i="1" s="1"/>
  <c r="AU33" i="1"/>
  <c r="AV33" i="1" s="1"/>
  <c r="AM22" i="1"/>
  <c r="AN22" i="1" s="1"/>
  <c r="AM27" i="1"/>
  <c r="AN27" i="1" s="1"/>
  <c r="AI35" i="1"/>
  <c r="AJ35" i="1" s="1"/>
  <c r="AS34" i="1"/>
  <c r="AT34" i="1" s="1"/>
  <c r="AS39" i="1"/>
  <c r="AT39" i="1" s="1"/>
  <c r="AO9" i="1"/>
  <c r="AP9" i="1" s="1"/>
  <c r="AU24" i="1"/>
  <c r="AV24" i="1" s="1"/>
  <c r="AU28" i="1"/>
  <c r="AV28" i="1" s="1"/>
  <c r="AI11" i="1"/>
  <c r="AJ11" i="1" s="1"/>
  <c r="AI14" i="1"/>
  <c r="AJ14" i="1" s="1"/>
  <c r="AU17" i="1"/>
  <c r="AV17" i="1" s="1"/>
  <c r="D42" i="4"/>
  <c r="W36" i="4"/>
  <c r="X36" i="4" s="1"/>
  <c r="W32" i="4"/>
  <c r="X32" i="4" s="1"/>
  <c r="W28" i="4"/>
  <c r="X28" i="4" s="1"/>
  <c r="W24" i="4"/>
  <c r="X24" i="4" s="1"/>
  <c r="W20" i="4"/>
  <c r="X20" i="4" s="1"/>
  <c r="W16" i="4"/>
  <c r="X16" i="4" s="1"/>
  <c r="W12" i="4"/>
  <c r="X12" i="4" s="1"/>
  <c r="W40" i="4"/>
  <c r="X40" i="4" s="1"/>
  <c r="W14" i="4"/>
  <c r="X14" i="4" s="1"/>
  <c r="W30" i="4"/>
  <c r="X30" i="4" s="1"/>
  <c r="W15" i="4"/>
  <c r="X15" i="4" s="1"/>
  <c r="W31" i="4"/>
  <c r="X31" i="4" s="1"/>
  <c r="W25" i="4"/>
  <c r="X25" i="4" s="1"/>
  <c r="W29" i="4"/>
  <c r="X29" i="4" s="1"/>
  <c r="W21" i="4"/>
  <c r="X21" i="4" s="1"/>
  <c r="W18" i="4"/>
  <c r="X18" i="4" s="1"/>
  <c r="W34" i="4"/>
  <c r="X34" i="4" s="1"/>
  <c r="W19" i="4"/>
  <c r="X19" i="4" s="1"/>
  <c r="W35" i="4"/>
  <c r="X35" i="4" s="1"/>
  <c r="W39" i="4"/>
  <c r="X39" i="4" s="1"/>
  <c r="W10" i="4"/>
  <c r="X10" i="4" s="1"/>
  <c r="W22" i="4"/>
  <c r="X22" i="4" s="1"/>
  <c r="W38" i="4"/>
  <c r="X38" i="4" s="1"/>
  <c r="W9" i="4"/>
  <c r="X9" i="4" s="1"/>
  <c r="W23" i="4"/>
  <c r="X23" i="4" s="1"/>
  <c r="W26" i="4"/>
  <c r="X26" i="4" s="1"/>
  <c r="W11" i="4"/>
  <c r="X11" i="4" s="1"/>
  <c r="W37" i="4"/>
  <c r="X37" i="4" s="1"/>
  <c r="W13" i="4"/>
  <c r="X13" i="4" s="1"/>
  <c r="W33" i="4"/>
  <c r="X33" i="4" s="1"/>
  <c r="W27" i="4"/>
  <c r="X27" i="4" s="1"/>
  <c r="W17" i="4"/>
  <c r="X17" i="4" s="1"/>
  <c r="AA38" i="4"/>
  <c r="AB38" i="4" s="1"/>
  <c r="F42" i="4"/>
  <c r="AA39" i="4"/>
  <c r="AB39" i="4" s="1"/>
  <c r="AA35" i="4"/>
  <c r="AB35" i="4" s="1"/>
  <c r="AA31" i="4"/>
  <c r="AB31" i="4" s="1"/>
  <c r="AA27" i="4"/>
  <c r="AB27" i="4" s="1"/>
  <c r="AA23" i="4"/>
  <c r="AB23" i="4" s="1"/>
  <c r="AA19" i="4"/>
  <c r="AB19" i="4" s="1"/>
  <c r="AA15" i="4"/>
  <c r="AB15" i="4" s="1"/>
  <c r="AA11" i="4"/>
  <c r="AB11" i="4" s="1"/>
  <c r="AA12" i="4"/>
  <c r="AB12" i="4" s="1"/>
  <c r="AA36" i="4"/>
  <c r="AB36" i="4" s="1"/>
  <c r="AA18" i="4"/>
  <c r="AB18" i="4" s="1"/>
  <c r="AA17" i="4"/>
  <c r="AB17" i="4" s="1"/>
  <c r="AA16" i="4"/>
  <c r="AB16" i="4" s="1"/>
  <c r="AA40" i="4"/>
  <c r="AB40" i="4" s="1"/>
  <c r="AA22" i="4"/>
  <c r="AB22" i="4" s="1"/>
  <c r="AA32" i="4"/>
  <c r="AB32" i="4" s="1"/>
  <c r="AA21" i="4"/>
  <c r="AB21" i="4" s="1"/>
  <c r="AA28" i="4"/>
  <c r="AB28" i="4" s="1"/>
  <c r="AA20" i="4"/>
  <c r="AB20" i="4" s="1"/>
  <c r="AA26" i="4"/>
  <c r="AB26" i="4" s="1"/>
  <c r="AA25" i="4"/>
  <c r="AB25" i="4" s="1"/>
  <c r="AA14" i="4"/>
  <c r="AB14" i="4" s="1"/>
  <c r="AA24" i="4"/>
  <c r="AB24" i="4" s="1"/>
  <c r="AA30" i="4"/>
  <c r="AB30" i="4" s="1"/>
  <c r="AA10" i="4"/>
  <c r="AB10" i="4" s="1"/>
  <c r="AA33" i="4"/>
  <c r="AB33" i="4" s="1"/>
  <c r="AA37" i="4"/>
  <c r="AB37" i="4" s="1"/>
  <c r="AA29" i="4"/>
  <c r="AB29" i="4" s="1"/>
  <c r="AA34" i="4"/>
  <c r="AB34" i="4" s="1"/>
  <c r="AA9" i="4"/>
  <c r="AB9" i="4" s="1"/>
  <c r="AA13" i="4"/>
  <c r="AB13" i="4" s="1"/>
  <c r="AI15" i="1"/>
  <c r="AJ15" i="1" s="1"/>
  <c r="AI29" i="1"/>
  <c r="AJ29" i="1" s="1"/>
  <c r="AU11" i="1"/>
  <c r="AV11" i="1" s="1"/>
  <c r="AU9" i="1"/>
  <c r="AV9" i="1" s="1"/>
  <c r="AU21" i="1"/>
  <c r="AV21" i="1" s="1"/>
  <c r="AI19" i="1"/>
  <c r="AJ19" i="1" s="1"/>
  <c r="W39" i="3"/>
  <c r="X39" i="3" s="1"/>
  <c r="W29" i="3"/>
  <c r="X29" i="3" s="1"/>
  <c r="W21" i="3"/>
  <c r="X21" i="3" s="1"/>
  <c r="W19" i="3"/>
  <c r="X19" i="3" s="1"/>
  <c r="W35" i="3"/>
  <c r="X35" i="3" s="1"/>
  <c r="W27" i="3"/>
  <c r="X27" i="3" s="1"/>
  <c r="W10" i="3"/>
  <c r="X10" i="3" s="1"/>
  <c r="W12" i="3"/>
  <c r="X12" i="3" s="1"/>
  <c r="W18" i="3"/>
  <c r="X18" i="3" s="1"/>
  <c r="W14" i="3"/>
  <c r="X14" i="3" s="1"/>
  <c r="W36" i="3"/>
  <c r="X36" i="3" s="1"/>
  <c r="W34" i="3"/>
  <c r="X34" i="3" s="1"/>
  <c r="W26" i="3"/>
  <c r="X26" i="3" s="1"/>
  <c r="W22" i="3"/>
  <c r="X22" i="3" s="1"/>
  <c r="W20" i="3"/>
  <c r="X20" i="3" s="1"/>
  <c r="W11" i="3"/>
  <c r="X11" i="3" s="1"/>
  <c r="W30" i="3"/>
  <c r="X30" i="3" s="1"/>
  <c r="W40" i="3"/>
  <c r="X40" i="3" s="1"/>
  <c r="W28" i="3"/>
  <c r="X28" i="3" s="1"/>
  <c r="W13" i="3"/>
  <c r="X13" i="3" s="1"/>
  <c r="W38" i="3"/>
  <c r="X38" i="3" s="1"/>
  <c r="W17" i="3"/>
  <c r="X17" i="3" s="1"/>
  <c r="W37" i="3"/>
  <c r="X37" i="3" s="1"/>
  <c r="W33" i="3"/>
  <c r="X33" i="3" s="1"/>
  <c r="W23" i="3"/>
  <c r="X23" i="3" s="1"/>
  <c r="W25" i="3"/>
  <c r="X25" i="3" s="1"/>
  <c r="W24" i="3"/>
  <c r="X24" i="3" s="1"/>
  <c r="W31" i="3"/>
  <c r="X31" i="3" s="1"/>
  <c r="W32" i="3"/>
  <c r="X32" i="3" s="1"/>
  <c r="W9" i="3"/>
  <c r="X9" i="3" s="1"/>
  <c r="W15" i="3"/>
  <c r="X15" i="3" s="1"/>
  <c r="D42" i="3"/>
  <c r="W16" i="3"/>
  <c r="X16" i="3" s="1"/>
  <c r="Y39" i="4"/>
  <c r="Z39" i="4" s="1"/>
  <c r="Y36" i="4"/>
  <c r="Z36" i="4" s="1"/>
  <c r="Y32" i="4"/>
  <c r="Z32" i="4" s="1"/>
  <c r="Y28" i="4"/>
  <c r="Z28" i="4" s="1"/>
  <c r="Y24" i="4"/>
  <c r="Z24" i="4" s="1"/>
  <c r="Y20" i="4"/>
  <c r="Z20" i="4" s="1"/>
  <c r="Y16" i="4"/>
  <c r="Z16" i="4" s="1"/>
  <c r="Y12" i="4"/>
  <c r="Z12" i="4" s="1"/>
  <c r="E42" i="4"/>
  <c r="Y40" i="4"/>
  <c r="Z40" i="4" s="1"/>
  <c r="Y25" i="4"/>
  <c r="Z25" i="4" s="1"/>
  <c r="Y10" i="4"/>
  <c r="Z10" i="4" s="1"/>
  <c r="Y34" i="4"/>
  <c r="Z34" i="4" s="1"/>
  <c r="Y31" i="4"/>
  <c r="Z31" i="4" s="1"/>
  <c r="Y29" i="4"/>
  <c r="Z29" i="4" s="1"/>
  <c r="Y14" i="4"/>
  <c r="Z14" i="4" s="1"/>
  <c r="Y38" i="4"/>
  <c r="Z38" i="4" s="1"/>
  <c r="Y11" i="4"/>
  <c r="Z11" i="4" s="1"/>
  <c r="Y35" i="4"/>
  <c r="Z35" i="4" s="1"/>
  <c r="Y27" i="4"/>
  <c r="Z27" i="4" s="1"/>
  <c r="Y9" i="4"/>
  <c r="Z9" i="4" s="1"/>
  <c r="Y33" i="4"/>
  <c r="Z33" i="4" s="1"/>
  <c r="Y18" i="4"/>
  <c r="Z18" i="4" s="1"/>
  <c r="Y15" i="4"/>
  <c r="Z15" i="4" s="1"/>
  <c r="Y21" i="4"/>
  <c r="Z21" i="4" s="1"/>
  <c r="Y13" i="4"/>
  <c r="Z13" i="4" s="1"/>
  <c r="Y37" i="4"/>
  <c r="Z37" i="4" s="1"/>
  <c r="Y17" i="4"/>
  <c r="Z17" i="4" s="1"/>
  <c r="Y22" i="4"/>
  <c r="Z22" i="4" s="1"/>
  <c r="Y19" i="4"/>
  <c r="Z19" i="4" s="1"/>
  <c r="Y26" i="4"/>
  <c r="Z26" i="4" s="1"/>
  <c r="Y23" i="4"/>
  <c r="Z23" i="4" s="1"/>
  <c r="Y30" i="4"/>
  <c r="Z30" i="4" s="1"/>
  <c r="S37" i="4"/>
  <c r="T37" i="4" s="1"/>
  <c r="S30" i="4"/>
  <c r="T30" i="4" s="1"/>
  <c r="S38" i="4"/>
  <c r="T38" i="4" s="1"/>
  <c r="S26" i="4"/>
  <c r="T26" i="4" s="1"/>
  <c r="S22" i="4"/>
  <c r="T22" i="4" s="1"/>
  <c r="S18" i="4"/>
  <c r="T18" i="4" s="1"/>
  <c r="S14" i="4"/>
  <c r="T14" i="4" s="1"/>
  <c r="S10" i="4"/>
  <c r="T10" i="4" s="1"/>
  <c r="S34" i="4"/>
  <c r="T34" i="4" s="1"/>
  <c r="S32" i="4"/>
  <c r="T32" i="4" s="1"/>
  <c r="S29" i="4"/>
  <c r="T29" i="4" s="1"/>
  <c r="S27" i="4"/>
  <c r="T27" i="4" s="1"/>
  <c r="S12" i="4"/>
  <c r="T12" i="4" s="1"/>
  <c r="S36" i="4"/>
  <c r="T36" i="4" s="1"/>
  <c r="S9" i="4"/>
  <c r="T9" i="4" s="1"/>
  <c r="S33" i="4"/>
  <c r="T33" i="4" s="1"/>
  <c r="S31" i="4"/>
  <c r="T31" i="4" s="1"/>
  <c r="S19" i="4"/>
  <c r="T19" i="4" s="1"/>
  <c r="S23" i="4"/>
  <c r="T23" i="4" s="1"/>
  <c r="S16" i="4"/>
  <c r="T16" i="4" s="1"/>
  <c r="S40" i="4"/>
  <c r="T40" i="4" s="1"/>
  <c r="S13" i="4"/>
  <c r="T13" i="4" s="1"/>
  <c r="S11" i="4"/>
  <c r="T11" i="4" s="1"/>
  <c r="S35" i="4"/>
  <c r="T35" i="4" s="1"/>
  <c r="B42" i="4"/>
  <c r="S21" i="4"/>
  <c r="T21" i="4" s="1"/>
  <c r="S20" i="4"/>
  <c r="T20" i="4" s="1"/>
  <c r="S17" i="4"/>
  <c r="T17" i="4" s="1"/>
  <c r="S24" i="4"/>
  <c r="T24" i="4" s="1"/>
  <c r="S15" i="4"/>
  <c r="T15" i="4" s="1"/>
  <c r="S39" i="4"/>
  <c r="T39" i="4" s="1"/>
  <c r="S28" i="4"/>
  <c r="T28" i="4" s="1"/>
  <c r="S25" i="4"/>
  <c r="T25" i="4" s="1"/>
  <c r="AI30" i="1"/>
  <c r="AJ30" i="1" s="1"/>
  <c r="AU12" i="1"/>
  <c r="AV12" i="1" s="1"/>
  <c r="AU40" i="1"/>
  <c r="AV40" i="1" s="1"/>
  <c r="AU16" i="1"/>
  <c r="AV16" i="1" s="1"/>
  <c r="Y38" i="3"/>
  <c r="Z38" i="3" s="1"/>
  <c r="Y39" i="3"/>
  <c r="Z39" i="3" s="1"/>
  <c r="Y19" i="3"/>
  <c r="Z19" i="3" s="1"/>
  <c r="Y35" i="3"/>
  <c r="Z35" i="3" s="1"/>
  <c r="Y24" i="3"/>
  <c r="Z24" i="3" s="1"/>
  <c r="Y32" i="3"/>
  <c r="Z32" i="3" s="1"/>
  <c r="Y27" i="3"/>
  <c r="Z27" i="3" s="1"/>
  <c r="Y15" i="3"/>
  <c r="Z15" i="3" s="1"/>
  <c r="Y12" i="3"/>
  <c r="Z12" i="3" s="1"/>
  <c r="Y16" i="3"/>
  <c r="Z16" i="3" s="1"/>
  <c r="Y23" i="3"/>
  <c r="Z23" i="3" s="1"/>
  <c r="E42" i="3"/>
  <c r="Y20" i="3"/>
  <c r="Z20" i="3" s="1"/>
  <c r="Y31" i="3"/>
  <c r="Z31" i="3" s="1"/>
  <c r="Y36" i="3"/>
  <c r="Z36" i="3" s="1"/>
  <c r="Y40" i="3"/>
  <c r="Z40" i="3" s="1"/>
  <c r="Y28" i="3"/>
  <c r="Z28" i="3" s="1"/>
  <c r="Y11" i="3"/>
  <c r="Z11" i="3" s="1"/>
  <c r="Y9" i="3"/>
  <c r="Z9" i="3" s="1"/>
  <c r="Y26" i="3"/>
  <c r="Z26" i="3" s="1"/>
  <c r="Y13" i="3"/>
  <c r="Z13" i="3" s="1"/>
  <c r="Y30" i="3"/>
  <c r="Z30" i="3" s="1"/>
  <c r="Y17" i="3"/>
  <c r="Z17" i="3" s="1"/>
  <c r="Y34" i="3"/>
  <c r="Z34" i="3" s="1"/>
  <c r="Y21" i="3"/>
  <c r="Z21" i="3" s="1"/>
  <c r="Y25" i="3"/>
  <c r="Z25" i="3" s="1"/>
  <c r="Y29" i="3"/>
  <c r="Z29" i="3" s="1"/>
  <c r="Y33" i="3"/>
  <c r="Z33" i="3" s="1"/>
  <c r="Y10" i="3"/>
  <c r="Z10" i="3" s="1"/>
  <c r="Y18" i="3"/>
  <c r="Z18" i="3" s="1"/>
  <c r="Y37" i="3"/>
  <c r="Z37" i="3" s="1"/>
  <c r="Y14" i="3"/>
  <c r="Z14" i="3" s="1"/>
  <c r="Y22" i="3"/>
  <c r="Z22" i="3" s="1"/>
  <c r="S10" i="3"/>
  <c r="T10" i="3" s="1"/>
  <c r="S13" i="3"/>
  <c r="T13" i="3" s="1"/>
  <c r="S21" i="3"/>
  <c r="T21" i="3" s="1"/>
  <c r="S38" i="3"/>
  <c r="T38" i="3" s="1"/>
  <c r="S29" i="3"/>
  <c r="T29" i="3" s="1"/>
  <c r="S34" i="3"/>
  <c r="T34" i="3" s="1"/>
  <c r="S14" i="3"/>
  <c r="T14" i="3" s="1"/>
  <c r="S30" i="3"/>
  <c r="T30" i="3" s="1"/>
  <c r="S22" i="3"/>
  <c r="T22" i="3" s="1"/>
  <c r="S39" i="3"/>
  <c r="T39" i="3" s="1"/>
  <c r="S35" i="3"/>
  <c r="T35" i="3" s="1"/>
  <c r="S18" i="3"/>
  <c r="T18" i="3" s="1"/>
  <c r="S31" i="3"/>
  <c r="T31" i="3" s="1"/>
  <c r="S9" i="3"/>
  <c r="T9" i="3" s="1"/>
  <c r="S37" i="3"/>
  <c r="T37" i="3" s="1"/>
  <c r="S27" i="3"/>
  <c r="T27" i="3" s="1"/>
  <c r="S40" i="3"/>
  <c r="T40" i="3" s="1"/>
  <c r="S23" i="3"/>
  <c r="T23" i="3" s="1"/>
  <c r="S17" i="3"/>
  <c r="T17" i="3" s="1"/>
  <c r="S36" i="3"/>
  <c r="T36" i="3" s="1"/>
  <c r="S19" i="3"/>
  <c r="T19" i="3" s="1"/>
  <c r="S20" i="3"/>
  <c r="T20" i="3" s="1"/>
  <c r="S32" i="3"/>
  <c r="T32" i="3" s="1"/>
  <c r="S15" i="3"/>
  <c r="T15" i="3" s="1"/>
  <c r="S33" i="3"/>
  <c r="T33" i="3" s="1"/>
  <c r="S24" i="3"/>
  <c r="T24" i="3" s="1"/>
  <c r="B42" i="3"/>
  <c r="S25" i="3"/>
  <c r="T25" i="3" s="1"/>
  <c r="S28" i="3"/>
  <c r="T28" i="3" s="1"/>
  <c r="S11" i="3"/>
  <c r="T11" i="3" s="1"/>
  <c r="S26" i="3"/>
  <c r="T26" i="3" s="1"/>
  <c r="S16" i="3"/>
  <c r="T16" i="3" s="1"/>
  <c r="S12" i="3"/>
  <c r="T12" i="3" s="1"/>
  <c r="AU37" i="1"/>
  <c r="AV37" i="1" s="1"/>
  <c r="AU18" i="1"/>
  <c r="AV18" i="1" s="1"/>
  <c r="AA15" i="3"/>
  <c r="AB15" i="3" s="1"/>
  <c r="AA37" i="3"/>
  <c r="AB37" i="3" s="1"/>
  <c r="AA24" i="3"/>
  <c r="AB24" i="3" s="1"/>
  <c r="AA14" i="3"/>
  <c r="AB14" i="3" s="1"/>
  <c r="AA33" i="3"/>
  <c r="AB33" i="3" s="1"/>
  <c r="AA20" i="3"/>
  <c r="AB20" i="3" s="1"/>
  <c r="AA39" i="3"/>
  <c r="AB39" i="3" s="1"/>
  <c r="AA29" i="3"/>
  <c r="AB29" i="3" s="1"/>
  <c r="AA16" i="3"/>
  <c r="AB16" i="3" s="1"/>
  <c r="AA27" i="3"/>
  <c r="AB27" i="3" s="1"/>
  <c r="AA25" i="3"/>
  <c r="AB25" i="3" s="1"/>
  <c r="AA12" i="3"/>
  <c r="AB12" i="3" s="1"/>
  <c r="AA22" i="3"/>
  <c r="AB22" i="3" s="1"/>
  <c r="AA11" i="3"/>
  <c r="AB11" i="3" s="1"/>
  <c r="AA32" i="3"/>
  <c r="AB32" i="3" s="1"/>
  <c r="AA21" i="3"/>
  <c r="AB21" i="3" s="1"/>
  <c r="AA26" i="3"/>
  <c r="AB26" i="3" s="1"/>
  <c r="AA30" i="3"/>
  <c r="AB30" i="3" s="1"/>
  <c r="AA17" i="3"/>
  <c r="AB17" i="3" s="1"/>
  <c r="AA18" i="3"/>
  <c r="AB18" i="3" s="1"/>
  <c r="AA36" i="3"/>
  <c r="AB36" i="3" s="1"/>
  <c r="AA31" i="3"/>
  <c r="AB31" i="3" s="1"/>
  <c r="AA13" i="3"/>
  <c r="AB13" i="3" s="1"/>
  <c r="AA10" i="3"/>
  <c r="AB10" i="3" s="1"/>
  <c r="AA23" i="3"/>
  <c r="AB23" i="3" s="1"/>
  <c r="AA9" i="3"/>
  <c r="AB9" i="3" s="1"/>
  <c r="AA19" i="3"/>
  <c r="AB19" i="3" s="1"/>
  <c r="AA40" i="3"/>
  <c r="AB40" i="3" s="1"/>
  <c r="F42" i="3"/>
  <c r="AA34" i="3"/>
  <c r="AB34" i="3" s="1"/>
  <c r="AA35" i="3"/>
  <c r="AB35" i="3" s="1"/>
  <c r="AA38" i="3"/>
  <c r="AB38" i="3" s="1"/>
  <c r="AA28" i="3"/>
  <c r="AB28" i="3" s="1"/>
  <c r="AI12" i="1"/>
  <c r="AJ12" i="1" s="1"/>
  <c r="AI38" i="1"/>
  <c r="AJ38" i="1" s="1"/>
  <c r="AI22" i="1"/>
  <c r="AJ22" i="1" s="1"/>
  <c r="AI40" i="1"/>
  <c r="AJ40" i="1" s="1"/>
  <c r="AU20" i="1"/>
  <c r="AV20" i="1" s="1"/>
  <c r="AI36" i="1"/>
  <c r="AJ36" i="1" s="1"/>
  <c r="AU31" i="1"/>
  <c r="AV31" i="1" s="1"/>
  <c r="C42" i="4"/>
  <c r="U15" i="4"/>
  <c r="V15" i="4" s="1"/>
  <c r="U39" i="4"/>
  <c r="V39" i="4" s="1"/>
  <c r="U9" i="4"/>
  <c r="V9" i="4" s="1"/>
  <c r="U14" i="4"/>
  <c r="V14" i="4" s="1"/>
  <c r="U38" i="4"/>
  <c r="V38" i="4" s="1"/>
  <c r="U20" i="4"/>
  <c r="V20" i="4" s="1"/>
  <c r="U29" i="4"/>
  <c r="V29" i="4" s="1"/>
  <c r="U19" i="4"/>
  <c r="V19" i="4" s="1"/>
  <c r="U33" i="4"/>
  <c r="V33" i="4" s="1"/>
  <c r="U18" i="4"/>
  <c r="V18" i="4" s="1"/>
  <c r="U24" i="4"/>
  <c r="V24" i="4" s="1"/>
  <c r="U36" i="4"/>
  <c r="V36" i="4" s="1"/>
  <c r="U37" i="4"/>
  <c r="V37" i="4" s="1"/>
  <c r="U23" i="4"/>
  <c r="V23" i="4" s="1"/>
  <c r="U21" i="4"/>
  <c r="V21" i="4" s="1"/>
  <c r="U22" i="4"/>
  <c r="V22" i="4" s="1"/>
  <c r="U28" i="4"/>
  <c r="V28" i="4" s="1"/>
  <c r="U34" i="4"/>
  <c r="V34" i="4" s="1"/>
  <c r="U25" i="4"/>
  <c r="V25" i="4" s="1"/>
  <c r="U27" i="4"/>
  <c r="V27" i="4" s="1"/>
  <c r="U13" i="4"/>
  <c r="V13" i="4" s="1"/>
  <c r="U30" i="4"/>
  <c r="V30" i="4" s="1"/>
  <c r="U12" i="4"/>
  <c r="V12" i="4" s="1"/>
  <c r="U17" i="4"/>
  <c r="V17" i="4" s="1"/>
  <c r="U35" i="4"/>
  <c r="V35" i="4" s="1"/>
  <c r="U40" i="4"/>
  <c r="V40" i="4" s="1"/>
  <c r="U10" i="4"/>
  <c r="V10" i="4" s="1"/>
  <c r="U16" i="4"/>
  <c r="V16" i="4" s="1"/>
  <c r="U26" i="4"/>
  <c r="V26" i="4" s="1"/>
  <c r="U32" i="4"/>
  <c r="V32" i="4" s="1"/>
  <c r="U31" i="4"/>
  <c r="V31" i="4" s="1"/>
  <c r="U11" i="4"/>
  <c r="V11" i="4" s="1"/>
  <c r="AI17" i="1"/>
  <c r="AJ17" i="1" s="1"/>
  <c r="AI21" i="1"/>
  <c r="AJ21" i="1" s="1"/>
  <c r="AU26" i="1"/>
  <c r="AV26" i="1" s="1"/>
  <c r="AU39" i="1"/>
  <c r="AV39" i="1" s="1"/>
  <c r="AU34" i="1"/>
  <c r="AV34" i="1" s="1"/>
  <c r="U33" i="3"/>
  <c r="V33" i="3" s="1"/>
  <c r="U29" i="3"/>
  <c r="V29" i="3" s="1"/>
  <c r="U21" i="3"/>
  <c r="V21" i="3" s="1"/>
  <c r="U12" i="3"/>
  <c r="V12" i="3" s="1"/>
  <c r="U13" i="3"/>
  <c r="V13" i="3" s="1"/>
  <c r="U20" i="3"/>
  <c r="V20" i="3" s="1"/>
  <c r="U28" i="3"/>
  <c r="V28" i="3" s="1"/>
  <c r="U40" i="3"/>
  <c r="V40" i="3" s="1"/>
  <c r="U30" i="3"/>
  <c r="V30" i="3" s="1"/>
  <c r="U32" i="3"/>
  <c r="V32" i="3" s="1"/>
  <c r="U36" i="3"/>
  <c r="V36" i="3" s="1"/>
  <c r="U26" i="3"/>
  <c r="V26" i="3" s="1"/>
  <c r="U39" i="3"/>
  <c r="V39" i="3" s="1"/>
  <c r="U22" i="3"/>
  <c r="V22" i="3" s="1"/>
  <c r="U38" i="3"/>
  <c r="V38" i="3" s="1"/>
  <c r="U35" i="3"/>
  <c r="V35" i="3" s="1"/>
  <c r="U18" i="3"/>
  <c r="V18" i="3" s="1"/>
  <c r="U15" i="3"/>
  <c r="V15" i="3" s="1"/>
  <c r="U24" i="3"/>
  <c r="V24" i="3" s="1"/>
  <c r="U31" i="3"/>
  <c r="V31" i="3" s="1"/>
  <c r="U14" i="3"/>
  <c r="V14" i="3" s="1"/>
  <c r="U27" i="3"/>
  <c r="V27" i="3" s="1"/>
  <c r="U10" i="3"/>
  <c r="V10" i="3" s="1"/>
  <c r="U16" i="3"/>
  <c r="V16" i="3" s="1"/>
  <c r="U17" i="3"/>
  <c r="V17" i="3" s="1"/>
  <c r="U23" i="3"/>
  <c r="V23" i="3" s="1"/>
  <c r="U9" i="3"/>
  <c r="V9" i="3" s="1"/>
  <c r="U37" i="3"/>
  <c r="V37" i="3" s="1"/>
  <c r="U19" i="3"/>
  <c r="V19" i="3" s="1"/>
  <c r="U11" i="3"/>
  <c r="V11" i="3" s="1"/>
  <c r="U25" i="3"/>
  <c r="V25" i="3" s="1"/>
  <c r="C42" i="3"/>
  <c r="U34" i="3"/>
  <c r="V34" i="3" s="1"/>
  <c r="AI26" i="1"/>
  <c r="AJ26" i="1" s="1"/>
  <c r="AI13" i="1"/>
  <c r="AJ13" i="1" s="1"/>
  <c r="AQ34" i="1"/>
  <c r="AR34" i="1" s="1"/>
  <c r="AO23" i="1"/>
  <c r="AP23" i="1" s="1"/>
  <c r="AI34" i="1"/>
  <c r="AJ34" i="1" s="1"/>
  <c r="AI16" i="1"/>
  <c r="AJ16" i="1" s="1"/>
  <c r="AO14" i="1"/>
  <c r="AP14" i="1" s="1"/>
  <c r="AI31" i="1"/>
  <c r="AJ31" i="1" s="1"/>
  <c r="AS16" i="1"/>
  <c r="AT16" i="1" s="1"/>
  <c r="AS31" i="1"/>
  <c r="AT31" i="1" s="1"/>
  <c r="AS28" i="1"/>
  <c r="AT28" i="1" s="1"/>
  <c r="AU32" i="1"/>
  <c r="AV32" i="1" s="1"/>
  <c r="AU13" i="1"/>
  <c r="AV13" i="1" s="1"/>
  <c r="AU14" i="1"/>
  <c r="AV14" i="1" s="1"/>
  <c r="Q37" i="4"/>
  <c r="R37" i="4" s="1"/>
  <c r="Q31" i="4"/>
  <c r="R31" i="4" s="1"/>
  <c r="Q27" i="4"/>
  <c r="R27" i="4" s="1"/>
  <c r="Q19" i="4"/>
  <c r="R19" i="4" s="1"/>
  <c r="Q11" i="4"/>
  <c r="R11" i="4" s="1"/>
  <c r="Q30" i="4"/>
  <c r="R30" i="4" s="1"/>
  <c r="Q10" i="4"/>
  <c r="R10" i="4" s="1"/>
  <c r="Q35" i="4"/>
  <c r="R35" i="4" s="1"/>
  <c r="Q23" i="4"/>
  <c r="R23" i="4" s="1"/>
  <c r="Q15" i="4"/>
  <c r="R15" i="4" s="1"/>
  <c r="Q26" i="4"/>
  <c r="R26" i="4" s="1"/>
  <c r="Q34" i="4"/>
  <c r="R34" i="4" s="1"/>
  <c r="Q14" i="4"/>
  <c r="R14" i="4" s="1"/>
  <c r="Q38" i="4"/>
  <c r="R38" i="4" s="1"/>
  <c r="Q22" i="4"/>
  <c r="R22" i="4" s="1"/>
  <c r="Q18" i="4"/>
  <c r="R18" i="4" s="1"/>
  <c r="Q16" i="4"/>
  <c r="R16" i="4" s="1"/>
  <c r="Q32" i="4"/>
  <c r="R32" i="4" s="1"/>
  <c r="Q17" i="4"/>
  <c r="R17" i="4" s="1"/>
  <c r="Q33" i="4"/>
  <c r="R33" i="4" s="1"/>
  <c r="Q12" i="4"/>
  <c r="R12" i="4" s="1"/>
  <c r="Q29" i="4"/>
  <c r="R29" i="4" s="1"/>
  <c r="Q20" i="4"/>
  <c r="R20" i="4" s="1"/>
  <c r="Q36" i="4"/>
  <c r="R36" i="4" s="1"/>
  <c r="Q21" i="4"/>
  <c r="R21" i="4" s="1"/>
  <c r="A42" i="4"/>
  <c r="Q39" i="4"/>
  <c r="R39" i="4" s="1"/>
  <c r="Q28" i="4"/>
  <c r="R28" i="4" s="1"/>
  <c r="Q13" i="4"/>
  <c r="R13" i="4" s="1"/>
  <c r="Q24" i="4"/>
  <c r="R24" i="4" s="1"/>
  <c r="Q40" i="4"/>
  <c r="R40" i="4" s="1"/>
  <c r="Q9" i="4"/>
  <c r="R9" i="4" s="1"/>
  <c r="Q25" i="4"/>
  <c r="R25" i="4" s="1"/>
  <c r="AC35" i="3"/>
  <c r="AD35" i="3" s="1"/>
  <c r="AC32" i="3"/>
  <c r="AD32" i="3" s="1"/>
  <c r="AC29" i="3"/>
  <c r="AD29" i="3" s="1"/>
  <c r="AC24" i="3"/>
  <c r="AD24" i="3" s="1"/>
  <c r="AC21" i="3"/>
  <c r="AD21" i="3" s="1"/>
  <c r="AC27" i="3"/>
  <c r="AD27" i="3" s="1"/>
  <c r="AC15" i="3"/>
  <c r="AD15" i="3" s="1"/>
  <c r="AC12" i="3"/>
  <c r="AD12" i="3" s="1"/>
  <c r="AC10" i="3"/>
  <c r="AD10" i="3" s="1"/>
  <c r="AC38" i="3"/>
  <c r="AD38" i="3" s="1"/>
  <c r="AC23" i="3"/>
  <c r="AD23" i="3" s="1"/>
  <c r="AC34" i="3"/>
  <c r="AD34" i="3" s="1"/>
  <c r="AC31" i="3"/>
  <c r="AD31" i="3" s="1"/>
  <c r="AC18" i="3"/>
  <c r="AD18" i="3" s="1"/>
  <c r="AC14" i="3"/>
  <c r="AD14" i="3" s="1"/>
  <c r="AC26" i="3"/>
  <c r="AD26" i="3" s="1"/>
  <c r="AC25" i="3"/>
  <c r="AD25" i="3" s="1"/>
  <c r="G42" i="3"/>
  <c r="AC20" i="3"/>
  <c r="AD20" i="3" s="1"/>
  <c r="AC37" i="3"/>
  <c r="AD37" i="3" s="1"/>
  <c r="AC28" i="3"/>
  <c r="AD28" i="3" s="1"/>
  <c r="AC22" i="3"/>
  <c r="AD22" i="3" s="1"/>
  <c r="AC9" i="3"/>
  <c r="AD9" i="3" s="1"/>
  <c r="AC16" i="3"/>
  <c r="AD16" i="3" s="1"/>
  <c r="AC40" i="3"/>
  <c r="AD40" i="3" s="1"/>
  <c r="AC30" i="3"/>
  <c r="AD30" i="3" s="1"/>
  <c r="AC13" i="3"/>
  <c r="AD13" i="3" s="1"/>
  <c r="AC39" i="3"/>
  <c r="AD39" i="3" s="1"/>
  <c r="AC36" i="3"/>
  <c r="AD36" i="3" s="1"/>
  <c r="AC17" i="3"/>
  <c r="AD17" i="3" s="1"/>
  <c r="AC11" i="3"/>
  <c r="AD11" i="3" s="1"/>
  <c r="AC33" i="3"/>
  <c r="AD33" i="3" s="1"/>
  <c r="AC19" i="3"/>
  <c r="AD19" i="3" s="1"/>
  <c r="Q32" i="3"/>
  <c r="R32" i="3" s="1"/>
  <c r="Q19" i="3"/>
  <c r="R19" i="3" s="1"/>
  <c r="Q27" i="3"/>
  <c r="R27" i="3" s="1"/>
  <c r="Q10" i="3"/>
  <c r="R10" i="3" s="1"/>
  <c r="Q18" i="3"/>
  <c r="R18" i="3" s="1"/>
  <c r="Q12" i="3"/>
  <c r="R12" i="3" s="1"/>
  <c r="Q34" i="3"/>
  <c r="R34" i="3" s="1"/>
  <c r="Q20" i="3"/>
  <c r="R20" i="3" s="1"/>
  <c r="Q26" i="3"/>
  <c r="R26" i="3" s="1"/>
  <c r="Q11" i="3"/>
  <c r="R11" i="3" s="1"/>
  <c r="Q28" i="3"/>
  <c r="R28" i="3" s="1"/>
  <c r="Q17" i="3"/>
  <c r="R17" i="3" s="1"/>
  <c r="Q39" i="3"/>
  <c r="R39" i="3" s="1"/>
  <c r="Q31" i="3"/>
  <c r="R31" i="3" s="1"/>
  <c r="Q35" i="3"/>
  <c r="R35" i="3" s="1"/>
  <c r="Q9" i="3"/>
  <c r="R9" i="3" s="1"/>
  <c r="Q25" i="3"/>
  <c r="R25" i="3" s="1"/>
  <c r="Q21" i="3"/>
  <c r="R21" i="3" s="1"/>
  <c r="Q33" i="3"/>
  <c r="R33" i="3" s="1"/>
  <c r="Q14" i="3"/>
  <c r="R14" i="3" s="1"/>
  <c r="Q15" i="3"/>
  <c r="R15" i="3" s="1"/>
  <c r="Q38" i="3"/>
  <c r="R38" i="3" s="1"/>
  <c r="Q16" i="3"/>
  <c r="R16" i="3" s="1"/>
  <c r="Q37" i="3"/>
  <c r="R37" i="3" s="1"/>
  <c r="Q22" i="3"/>
  <c r="R22" i="3" s="1"/>
  <c r="Q30" i="3"/>
  <c r="R30" i="3" s="1"/>
  <c r="A42" i="3"/>
  <c r="Q24" i="3"/>
  <c r="R24" i="3" s="1"/>
  <c r="Q36" i="3"/>
  <c r="R36" i="3" s="1"/>
  <c r="Q13" i="3"/>
  <c r="R13" i="3" s="1"/>
  <c r="Q29" i="3"/>
  <c r="R29" i="3" s="1"/>
  <c r="Q23" i="3"/>
  <c r="R23" i="3" s="1"/>
  <c r="Q40" i="3"/>
  <c r="R40" i="3" s="1"/>
  <c r="AC37" i="4"/>
  <c r="AD37" i="4" s="1"/>
  <c r="G42" i="4"/>
  <c r="AC35" i="4"/>
  <c r="AD35" i="4" s="1"/>
  <c r="AC31" i="4"/>
  <c r="AD31" i="4" s="1"/>
  <c r="AC27" i="4"/>
  <c r="AD27" i="4" s="1"/>
  <c r="AC23" i="4"/>
  <c r="AD23" i="4" s="1"/>
  <c r="AC19" i="4"/>
  <c r="AD19" i="4" s="1"/>
  <c r="AC15" i="4"/>
  <c r="AD15" i="4" s="1"/>
  <c r="AC11" i="4"/>
  <c r="AD11" i="4" s="1"/>
  <c r="AC38" i="4"/>
  <c r="AD38" i="4" s="1"/>
  <c r="AC34" i="4"/>
  <c r="AD34" i="4" s="1"/>
  <c r="AC30" i="4"/>
  <c r="AD30" i="4" s="1"/>
  <c r="AC26" i="4"/>
  <c r="AD26" i="4" s="1"/>
  <c r="AC22" i="4"/>
  <c r="AD22" i="4" s="1"/>
  <c r="AC18" i="4"/>
  <c r="AD18" i="4" s="1"/>
  <c r="AC14" i="4"/>
  <c r="AD14" i="4" s="1"/>
  <c r="AC10" i="4"/>
  <c r="AD10" i="4" s="1"/>
  <c r="AC16" i="4"/>
  <c r="AD16" i="4" s="1"/>
  <c r="AC32" i="4"/>
  <c r="AD32" i="4" s="1"/>
  <c r="AC17" i="4"/>
  <c r="AD17" i="4" s="1"/>
  <c r="AC33" i="4"/>
  <c r="AD33" i="4" s="1"/>
  <c r="AC12" i="4"/>
  <c r="AD12" i="4" s="1"/>
  <c r="AC20" i="4"/>
  <c r="AD20" i="4" s="1"/>
  <c r="AC36" i="4"/>
  <c r="AD36" i="4" s="1"/>
  <c r="AC21" i="4"/>
  <c r="AD21" i="4" s="1"/>
  <c r="AC40" i="4"/>
  <c r="AD40" i="4" s="1"/>
  <c r="AC25" i="4"/>
  <c r="AD25" i="4" s="1"/>
  <c r="AC28" i="4"/>
  <c r="AD28" i="4" s="1"/>
  <c r="AC13" i="4"/>
  <c r="AD13" i="4" s="1"/>
  <c r="AC24" i="4"/>
  <c r="AD24" i="4" s="1"/>
  <c r="AC9" i="4"/>
  <c r="AD9" i="4" s="1"/>
  <c r="AC39" i="4"/>
  <c r="AD39" i="4" s="1"/>
  <c r="AC29" i="4"/>
  <c r="AD29" i="4" s="1"/>
  <c r="AI20" i="1"/>
  <c r="AJ20" i="1" s="1"/>
  <c r="AI9" i="1"/>
  <c r="AJ9" i="1" s="1"/>
  <c r="Y29" i="9" l="1"/>
  <c r="Y33" i="9"/>
  <c r="AQ11" i="7"/>
  <c r="AQ37" i="7"/>
  <c r="AQ19" i="7"/>
  <c r="AD23" i="7"/>
  <c r="AZ17" i="7"/>
  <c r="AZ35" i="7"/>
  <c r="AZ29" i="7"/>
  <c r="BA29" i="7" s="1"/>
  <c r="BB29" i="7" s="1"/>
  <c r="AZ23" i="7"/>
  <c r="Z35" i="8"/>
  <c r="Z21" i="8"/>
  <c r="Y25" i="9"/>
  <c r="AD19" i="7"/>
  <c r="AZ21" i="7"/>
  <c r="AD29" i="7"/>
  <c r="AD21" i="7"/>
  <c r="AN29" i="7"/>
  <c r="AZ37" i="7"/>
  <c r="AD11" i="7"/>
  <c r="AY29" i="7"/>
  <c r="AN35" i="7"/>
  <c r="AZ31" i="7"/>
  <c r="AD39" i="7"/>
  <c r="AD27" i="7"/>
  <c r="AY37" i="7"/>
  <c r="AN13" i="7"/>
  <c r="AZ33" i="7"/>
  <c r="AD31" i="7"/>
  <c r="AN19" i="7"/>
  <c r="AZ19" i="7"/>
  <c r="AN25" i="7"/>
  <c r="AZ27" i="7"/>
  <c r="AQ13" i="7"/>
  <c r="AN9" i="7"/>
  <c r="AO9" i="7" s="1"/>
  <c r="AP9" i="7" s="1"/>
  <c r="AZ13" i="7"/>
  <c r="AQ23" i="7"/>
  <c r="AZ9" i="7"/>
  <c r="AZ39" i="7"/>
  <c r="AQ17" i="7"/>
  <c r="AZ11" i="7"/>
  <c r="AZ25" i="7"/>
  <c r="BA25" i="7" s="1"/>
  <c r="BB25" i="7" s="1"/>
  <c r="AQ25" i="7"/>
  <c r="AU21" i="7"/>
  <c r="Z39" i="8"/>
  <c r="AQ39" i="7"/>
  <c r="AN37" i="7"/>
  <c r="Z27" i="8"/>
  <c r="AA27" i="8" s="1"/>
  <c r="AB27" i="8" s="1"/>
  <c r="AY25" i="7"/>
  <c r="AQ27" i="7"/>
  <c r="AN11" i="7"/>
  <c r="AD17" i="7"/>
  <c r="AE17" i="7" s="1"/>
  <c r="AF17" i="7" s="1"/>
  <c r="Z9" i="8"/>
  <c r="AY13" i="7"/>
  <c r="AQ33" i="7"/>
  <c r="AN17" i="7"/>
  <c r="AD9" i="7"/>
  <c r="Y21" i="9"/>
  <c r="AY11" i="7"/>
  <c r="AQ15" i="7"/>
  <c r="V39" i="6"/>
  <c r="AD13" i="7"/>
  <c r="AQ31" i="7"/>
  <c r="AN15" i="7"/>
  <c r="Y27" i="9"/>
  <c r="Y17" i="9"/>
  <c r="Y19" i="9"/>
  <c r="AD35" i="7"/>
  <c r="AQ29" i="7"/>
  <c r="AN33" i="7"/>
  <c r="AD25" i="7"/>
  <c r="AQ9" i="7"/>
  <c r="AN23" i="7"/>
  <c r="AD15" i="7"/>
  <c r="AQ35" i="7"/>
  <c r="AN21" i="7"/>
  <c r="AN39" i="7"/>
  <c r="AD33" i="7"/>
  <c r="AN31" i="7"/>
  <c r="Z25" i="8"/>
  <c r="Z13" i="8"/>
  <c r="Q13" i="6"/>
  <c r="Q15" i="6"/>
  <c r="Z9" i="6"/>
  <c r="AG27" i="7"/>
  <c r="Q27" i="6"/>
  <c r="AZ35" i="6"/>
  <c r="Q39" i="6"/>
  <c r="AR31" i="9"/>
  <c r="AZ23" i="6"/>
  <c r="AR29" i="9"/>
  <c r="AZ19" i="6"/>
  <c r="AZ25" i="6"/>
  <c r="AZ21" i="6"/>
  <c r="AZ13" i="6"/>
  <c r="AZ15" i="6"/>
  <c r="AZ29" i="6"/>
  <c r="AZ27" i="6"/>
  <c r="AZ39" i="6"/>
  <c r="Q11" i="6"/>
  <c r="Z29" i="7"/>
  <c r="AC27" i="6"/>
  <c r="AR25" i="9"/>
  <c r="AS25" i="9" s="1"/>
  <c r="AT25" i="9" s="1"/>
  <c r="AZ9" i="6"/>
  <c r="Q37" i="6"/>
  <c r="Q35" i="6"/>
  <c r="AR9" i="9"/>
  <c r="AZ37" i="6"/>
  <c r="Q21" i="6"/>
  <c r="Q9" i="6"/>
  <c r="BC25" i="8"/>
  <c r="AQ15" i="9"/>
  <c r="AR13" i="9"/>
  <c r="AZ31" i="6"/>
  <c r="Q23" i="6"/>
  <c r="Q33" i="6"/>
  <c r="AR19" i="9"/>
  <c r="AD23" i="6"/>
  <c r="AR23" i="9"/>
  <c r="AZ17" i="6"/>
  <c r="Y35" i="6"/>
  <c r="Q31" i="6"/>
  <c r="Q19" i="6"/>
  <c r="AR27" i="9"/>
  <c r="Q25" i="6"/>
  <c r="S25" i="6" s="1"/>
  <c r="T25" i="6" s="1"/>
  <c r="AR37" i="9"/>
  <c r="AZ11" i="6"/>
  <c r="AM33" i="7"/>
  <c r="Q17" i="6"/>
  <c r="AR17" i="9"/>
  <c r="AC31" i="6"/>
  <c r="AM15" i="7"/>
  <c r="Y17" i="6"/>
  <c r="AC15" i="6"/>
  <c r="V21" i="7"/>
  <c r="Z39" i="7"/>
  <c r="AC13" i="6"/>
  <c r="V25" i="7"/>
  <c r="Z35" i="7"/>
  <c r="AC17" i="6"/>
  <c r="AY11" i="8"/>
  <c r="V35" i="7"/>
  <c r="Z15" i="7"/>
  <c r="AC25" i="6"/>
  <c r="AY15" i="8"/>
  <c r="V27" i="7"/>
  <c r="AC19" i="6"/>
  <c r="AM29" i="7"/>
  <c r="AO29" i="7" s="1"/>
  <c r="AP29" i="7" s="1"/>
  <c r="AY9" i="8"/>
  <c r="V9" i="7"/>
  <c r="AC11" i="6"/>
  <c r="AM13" i="7"/>
  <c r="AY39" i="8"/>
  <c r="Y29" i="6"/>
  <c r="V11" i="7"/>
  <c r="W11" i="7" s="1"/>
  <c r="X11" i="7" s="1"/>
  <c r="AC29" i="6"/>
  <c r="AM37" i="7"/>
  <c r="AY35" i="8"/>
  <c r="Y31" i="6"/>
  <c r="AC21" i="6"/>
  <c r="AM11" i="7"/>
  <c r="AY19" i="8"/>
  <c r="Y11" i="6"/>
  <c r="AC9" i="6"/>
  <c r="AD15" i="6"/>
  <c r="AM17" i="7"/>
  <c r="AY27" i="8"/>
  <c r="Y21" i="6"/>
  <c r="AD11" i="6"/>
  <c r="AM35" i="7"/>
  <c r="Y13" i="6"/>
  <c r="AV37" i="11"/>
  <c r="AV38" i="11" s="1"/>
  <c r="AZ37" i="11"/>
  <c r="AZ38" i="11" s="1"/>
  <c r="AL37" i="11"/>
  <c r="AL38" i="11" s="1"/>
  <c r="BB37" i="11"/>
  <c r="BB38" i="11" s="1"/>
  <c r="AX37" i="11"/>
  <c r="AX38" i="11" s="1"/>
  <c r="AN37" i="11"/>
  <c r="AN38" i="11" s="1"/>
  <c r="AP37" i="11"/>
  <c r="AP38" i="11" s="1"/>
  <c r="BD37" i="11"/>
  <c r="BD38" i="11" s="1"/>
  <c r="Z19" i="6"/>
  <c r="AA19" i="6" s="1"/>
  <c r="AB19" i="6" s="1"/>
  <c r="AT37" i="11"/>
  <c r="AT38" i="11" s="1"/>
  <c r="AM39" i="9"/>
  <c r="R9" i="8"/>
  <c r="AM19" i="9"/>
  <c r="AO19" i="9" s="1"/>
  <c r="AP19" i="9" s="1"/>
  <c r="U29" i="7"/>
  <c r="W29" i="7" s="1"/>
  <c r="X29" i="7" s="1"/>
  <c r="R39" i="8"/>
  <c r="S39" i="8" s="1"/>
  <c r="T39" i="8" s="1"/>
  <c r="U21" i="7"/>
  <c r="R31" i="8"/>
  <c r="U33" i="7"/>
  <c r="R13" i="8"/>
  <c r="AY37" i="6"/>
  <c r="AR39" i="9"/>
  <c r="Y39" i="9"/>
  <c r="AA39" i="9" s="1"/>
  <c r="AB39" i="9" s="1"/>
  <c r="AD13" i="6"/>
  <c r="R35" i="8"/>
  <c r="AM19" i="7"/>
  <c r="AY25" i="8"/>
  <c r="V37" i="7"/>
  <c r="AN35" i="9"/>
  <c r="R37" i="8"/>
  <c r="AN21" i="9"/>
  <c r="AO21" i="9" s="1"/>
  <c r="AP21" i="9" s="1"/>
  <c r="R15" i="8"/>
  <c r="AN25" i="9"/>
  <c r="R19" i="8"/>
  <c r="R33" i="8"/>
  <c r="AD25" i="9"/>
  <c r="AE25" i="9" s="1"/>
  <c r="AF25" i="9" s="1"/>
  <c r="AR33" i="6"/>
  <c r="AS33" i="6" s="1"/>
  <c r="AT33" i="6" s="1"/>
  <c r="R21" i="8"/>
  <c r="AD17" i="9"/>
  <c r="R27" i="8"/>
  <c r="R11" i="8"/>
  <c r="AZ17" i="9"/>
  <c r="R23" i="8"/>
  <c r="V13" i="6"/>
  <c r="Y15" i="6"/>
  <c r="Z31" i="7"/>
  <c r="AR33" i="9"/>
  <c r="AC35" i="6"/>
  <c r="AE35" i="6" s="1"/>
  <c r="AF35" i="6" s="1"/>
  <c r="Z11" i="8"/>
  <c r="AY27" i="7"/>
  <c r="BA27" i="7" s="1"/>
  <c r="BB27" i="7" s="1"/>
  <c r="U11" i="6"/>
  <c r="R25" i="8"/>
  <c r="V27" i="6"/>
  <c r="Y25" i="6"/>
  <c r="AH13" i="8"/>
  <c r="AR15" i="9"/>
  <c r="AC33" i="6"/>
  <c r="AC37" i="6"/>
  <c r="Z33" i="8"/>
  <c r="Y11" i="9"/>
  <c r="AY39" i="7"/>
  <c r="AM23" i="7"/>
  <c r="AY23" i="8"/>
  <c r="V19" i="7"/>
  <c r="AG15" i="7"/>
  <c r="AG25" i="7"/>
  <c r="AR13" i="8"/>
  <c r="V13" i="8"/>
  <c r="W13" i="8" s="1"/>
  <c r="X13" i="8" s="1"/>
  <c r="AM35" i="9"/>
  <c r="U23" i="7"/>
  <c r="U17" i="6"/>
  <c r="Z23" i="8"/>
  <c r="Y13" i="9"/>
  <c r="V17" i="8"/>
  <c r="W17" i="8" s="1"/>
  <c r="X17" i="8" s="1"/>
  <c r="AM17" i="9"/>
  <c r="AY21" i="7"/>
  <c r="U13" i="7"/>
  <c r="U15" i="6"/>
  <c r="Z11" i="6"/>
  <c r="BD11" i="8"/>
  <c r="AR11" i="9"/>
  <c r="AC23" i="6"/>
  <c r="Z15" i="8"/>
  <c r="Y9" i="9"/>
  <c r="BD31" i="8"/>
  <c r="AY35" i="7"/>
  <c r="U25" i="7"/>
  <c r="U27" i="6"/>
  <c r="R17" i="8"/>
  <c r="AZ15" i="9"/>
  <c r="AM31" i="7"/>
  <c r="AY31" i="8"/>
  <c r="BA31" i="8" s="1"/>
  <c r="BB31" i="8" s="1"/>
  <c r="V39" i="7"/>
  <c r="Z31" i="6"/>
  <c r="U27" i="9"/>
  <c r="W27" i="9" s="1"/>
  <c r="X27" i="9" s="1"/>
  <c r="U35" i="6"/>
  <c r="Z37" i="8"/>
  <c r="U33" i="9"/>
  <c r="Y37" i="9"/>
  <c r="AY17" i="7"/>
  <c r="BA17" i="7" s="1"/>
  <c r="BB17" i="7" s="1"/>
  <c r="V31" i="6"/>
  <c r="BC15" i="8"/>
  <c r="Z17" i="7"/>
  <c r="AU39" i="9"/>
  <c r="Z19" i="8"/>
  <c r="AQ9" i="8"/>
  <c r="Y15" i="9"/>
  <c r="AY31" i="7"/>
  <c r="V15" i="6"/>
  <c r="AN17" i="9"/>
  <c r="Z29" i="8"/>
  <c r="Z31" i="8"/>
  <c r="AQ13" i="8"/>
  <c r="Y31" i="9"/>
  <c r="AM33" i="9"/>
  <c r="U35" i="7"/>
  <c r="V29" i="6"/>
  <c r="AY35" i="6"/>
  <c r="AQ29" i="8"/>
  <c r="V27" i="8"/>
  <c r="W27" i="8" s="1"/>
  <c r="X27" i="8" s="1"/>
  <c r="AG37" i="7"/>
  <c r="AQ15" i="8"/>
  <c r="AS15" i="8" s="1"/>
  <c r="AT15" i="8" s="1"/>
  <c r="U23" i="9"/>
  <c r="V35" i="8"/>
  <c r="W35" i="8" s="1"/>
  <c r="X35" i="8" s="1"/>
  <c r="BD25" i="8"/>
  <c r="Q11" i="7"/>
  <c r="AV25" i="7"/>
  <c r="AG33" i="7"/>
  <c r="AQ37" i="8"/>
  <c r="U37" i="9"/>
  <c r="V25" i="8"/>
  <c r="W25" i="8" s="1"/>
  <c r="X25" i="8" s="1"/>
  <c r="AM27" i="9"/>
  <c r="U37" i="7"/>
  <c r="AV11" i="8"/>
  <c r="U19" i="6"/>
  <c r="AY39" i="6"/>
  <c r="AR17" i="8"/>
  <c r="AV15" i="7"/>
  <c r="AQ11" i="8"/>
  <c r="V37" i="8"/>
  <c r="W37" i="8" s="1"/>
  <c r="X37" i="8" s="1"/>
  <c r="AG33" i="8"/>
  <c r="AN35" i="6"/>
  <c r="AG17" i="7"/>
  <c r="V11" i="8"/>
  <c r="W11" i="8" s="1"/>
  <c r="X11" i="8" s="1"/>
  <c r="U31" i="7"/>
  <c r="AN19" i="6"/>
  <c r="AN33" i="9"/>
  <c r="AQ21" i="8"/>
  <c r="V19" i="8"/>
  <c r="W19" i="8" s="1"/>
  <c r="X19" i="8" s="1"/>
  <c r="AG9" i="7"/>
  <c r="AM23" i="6"/>
  <c r="V31" i="8"/>
  <c r="W31" i="8" s="1"/>
  <c r="X31" i="8" s="1"/>
  <c r="AM37" i="9"/>
  <c r="U9" i="7"/>
  <c r="AZ27" i="8"/>
  <c r="Z23" i="9"/>
  <c r="AN23" i="9"/>
  <c r="AG31" i="7"/>
  <c r="AQ19" i="8"/>
  <c r="V15" i="8"/>
  <c r="W15" i="8" s="1"/>
  <c r="X15" i="8" s="1"/>
  <c r="BD39" i="9"/>
  <c r="BE39" i="9" s="1"/>
  <c r="BF39" i="9" s="1"/>
  <c r="AZ23" i="8"/>
  <c r="AH33" i="6"/>
  <c r="AG11" i="7"/>
  <c r="AQ33" i="8"/>
  <c r="V23" i="8"/>
  <c r="W23" i="8" s="1"/>
  <c r="X23" i="8" s="1"/>
  <c r="AM31" i="9"/>
  <c r="U19" i="7"/>
  <c r="BD37" i="9"/>
  <c r="BE37" i="9" s="1"/>
  <c r="BF37" i="9" s="1"/>
  <c r="AG21" i="7"/>
  <c r="AQ23" i="8"/>
  <c r="BD21" i="7"/>
  <c r="BE21" i="7" s="1"/>
  <c r="BF21" i="7" s="1"/>
  <c r="BD33" i="8"/>
  <c r="AM9" i="9"/>
  <c r="U31" i="6"/>
  <c r="AM37" i="6"/>
  <c r="AV17" i="7"/>
  <c r="AM21" i="6"/>
  <c r="AM31" i="6"/>
  <c r="U25" i="9"/>
  <c r="BD15" i="8"/>
  <c r="AV33" i="8"/>
  <c r="AG25" i="8"/>
  <c r="BD23" i="9"/>
  <c r="BE23" i="9" s="1"/>
  <c r="BF23" i="9" s="1"/>
  <c r="Z19" i="9"/>
  <c r="AU15" i="9"/>
  <c r="Q27" i="7"/>
  <c r="AV13" i="7"/>
  <c r="Z21" i="9"/>
  <c r="AM9" i="6"/>
  <c r="AM25" i="6"/>
  <c r="U35" i="9"/>
  <c r="BD39" i="8"/>
  <c r="AV31" i="8"/>
  <c r="AG19" i="8"/>
  <c r="BD31" i="9"/>
  <c r="BE31" i="9" s="1"/>
  <c r="BF31" i="9" s="1"/>
  <c r="BC23" i="6"/>
  <c r="Z37" i="9"/>
  <c r="AN25" i="6"/>
  <c r="Y13" i="7"/>
  <c r="AG29" i="9"/>
  <c r="Q9" i="7"/>
  <c r="Q19" i="8"/>
  <c r="AM29" i="6"/>
  <c r="U17" i="9"/>
  <c r="AM35" i="6"/>
  <c r="AM19" i="6"/>
  <c r="U13" i="9"/>
  <c r="BD37" i="8"/>
  <c r="AG11" i="8"/>
  <c r="BD33" i="9"/>
  <c r="BE33" i="9" s="1"/>
  <c r="BF33" i="9" s="1"/>
  <c r="AN27" i="6"/>
  <c r="Y17" i="7"/>
  <c r="Q31" i="8"/>
  <c r="AV39" i="8"/>
  <c r="Z15" i="9"/>
  <c r="AM17" i="6"/>
  <c r="U31" i="9"/>
  <c r="BD27" i="8"/>
  <c r="AV29" i="8"/>
  <c r="AN37" i="6"/>
  <c r="BD25" i="9"/>
  <c r="BE25" i="9" s="1"/>
  <c r="BF25" i="9" s="1"/>
  <c r="AN23" i="6"/>
  <c r="Q29" i="8"/>
  <c r="S29" i="8" s="1"/>
  <c r="T29" i="8" s="1"/>
  <c r="BD35" i="9"/>
  <c r="BE35" i="9" s="1"/>
  <c r="BF35" i="9" s="1"/>
  <c r="AU33" i="9"/>
  <c r="AM27" i="6"/>
  <c r="U15" i="9"/>
  <c r="BD13" i="8"/>
  <c r="Q39" i="9"/>
  <c r="S39" i="9" s="1"/>
  <c r="T39" i="9" s="1"/>
  <c r="AV23" i="8"/>
  <c r="AG23" i="8"/>
  <c r="BD9" i="9"/>
  <c r="BE9" i="9" s="1"/>
  <c r="BF9" i="9" s="1"/>
  <c r="AN17" i="6"/>
  <c r="AN11" i="9"/>
  <c r="Z13" i="6"/>
  <c r="U11" i="9"/>
  <c r="AM33" i="6"/>
  <c r="U9" i="9"/>
  <c r="BD17" i="8"/>
  <c r="AV17" i="8"/>
  <c r="AG37" i="8"/>
  <c r="AI37" i="8" s="1"/>
  <c r="AJ37" i="8" s="1"/>
  <c r="Z9" i="9"/>
  <c r="AN11" i="6"/>
  <c r="Q25" i="7"/>
  <c r="AM13" i="6"/>
  <c r="U21" i="9"/>
  <c r="BD19" i="8"/>
  <c r="AV27" i="8"/>
  <c r="AG15" i="8"/>
  <c r="BD29" i="9"/>
  <c r="BE29" i="9" s="1"/>
  <c r="BF29" i="9" s="1"/>
  <c r="Z29" i="9"/>
  <c r="AA29" i="9" s="1"/>
  <c r="AB29" i="9" s="1"/>
  <c r="AN21" i="6"/>
  <c r="AN15" i="9"/>
  <c r="AV11" i="7"/>
  <c r="AG17" i="8"/>
  <c r="AM39" i="6"/>
  <c r="AO39" i="6" s="1"/>
  <c r="AP39" i="6" s="1"/>
  <c r="U29" i="9"/>
  <c r="BD35" i="8"/>
  <c r="AV37" i="8"/>
  <c r="AG35" i="8"/>
  <c r="BD11" i="9"/>
  <c r="BE11" i="9" s="1"/>
  <c r="BF11" i="9" s="1"/>
  <c r="Z11" i="9"/>
  <c r="AN31" i="6"/>
  <c r="AU23" i="9"/>
  <c r="AN31" i="9"/>
  <c r="Q23" i="7"/>
  <c r="AV39" i="7"/>
  <c r="AJ37" i="11"/>
  <c r="AJ38" i="11" s="1"/>
  <c r="AJ39" i="11" s="1"/>
  <c r="F39" i="11" s="1"/>
  <c r="AG13" i="8"/>
  <c r="AU29" i="9"/>
  <c r="Q35" i="7"/>
  <c r="AR37" i="11"/>
  <c r="AR38" i="11" s="1"/>
  <c r="AM11" i="6"/>
  <c r="BD9" i="8"/>
  <c r="AV15" i="8"/>
  <c r="AG13" i="7"/>
  <c r="AQ35" i="8"/>
  <c r="U19" i="9"/>
  <c r="Y23" i="9"/>
  <c r="BD9" i="7"/>
  <c r="BE9" i="7" s="1"/>
  <c r="BF9" i="7" s="1"/>
  <c r="V9" i="8"/>
  <c r="W9" i="8" s="1"/>
  <c r="X9" i="8" s="1"/>
  <c r="BD23" i="8"/>
  <c r="BE23" i="8" s="1"/>
  <c r="BF23" i="8" s="1"/>
  <c r="AM15" i="9"/>
  <c r="AY9" i="7"/>
  <c r="U39" i="7"/>
  <c r="AV19" i="8"/>
  <c r="AG27" i="8"/>
  <c r="BD27" i="9"/>
  <c r="BE27" i="9" s="1"/>
  <c r="BF27" i="9" s="1"/>
  <c r="U39" i="6"/>
  <c r="Z31" i="9"/>
  <c r="V35" i="6"/>
  <c r="AY21" i="8"/>
  <c r="AN9" i="6"/>
  <c r="Y33" i="6"/>
  <c r="V17" i="7"/>
  <c r="AU17" i="9"/>
  <c r="AN29" i="9"/>
  <c r="Q33" i="7"/>
  <c r="Z33" i="7"/>
  <c r="AV21" i="7"/>
  <c r="AG35" i="7"/>
  <c r="AG19" i="7"/>
  <c r="AQ31" i="8"/>
  <c r="AQ39" i="8"/>
  <c r="BD25" i="7"/>
  <c r="BE25" i="7" s="1"/>
  <c r="BF25" i="7" s="1"/>
  <c r="V33" i="8"/>
  <c r="W33" i="8" s="1"/>
  <c r="X33" i="8" s="1"/>
  <c r="AM11" i="9"/>
  <c r="AD19" i="6"/>
  <c r="AY33" i="7"/>
  <c r="U15" i="7"/>
  <c r="AV13" i="8"/>
  <c r="AG39" i="8"/>
  <c r="BD17" i="9"/>
  <c r="BE17" i="9" s="1"/>
  <c r="BF17" i="9" s="1"/>
  <c r="BD19" i="9"/>
  <c r="BE19" i="9" s="1"/>
  <c r="BF19" i="9" s="1"/>
  <c r="U23" i="6"/>
  <c r="Z17" i="9"/>
  <c r="AA17" i="9" s="1"/>
  <c r="AB17" i="9" s="1"/>
  <c r="V9" i="6"/>
  <c r="BD33" i="6"/>
  <c r="AM21" i="7"/>
  <c r="AY33" i="8"/>
  <c r="AN29" i="6"/>
  <c r="AN15" i="6"/>
  <c r="AO15" i="6" s="1"/>
  <c r="AP15" i="6" s="1"/>
  <c r="Y37" i="6"/>
  <c r="V31" i="7"/>
  <c r="AU9" i="9"/>
  <c r="AY27" i="6"/>
  <c r="AQ35" i="9"/>
  <c r="Q19" i="7"/>
  <c r="AR23" i="8"/>
  <c r="Z17" i="6"/>
  <c r="Z9" i="7"/>
  <c r="Q35" i="8"/>
  <c r="AV33" i="7"/>
  <c r="AG23" i="7"/>
  <c r="AI23" i="7" s="1"/>
  <c r="AJ23" i="7" s="1"/>
  <c r="AG39" i="7"/>
  <c r="AQ17" i="8"/>
  <c r="AQ27" i="8"/>
  <c r="V21" i="8"/>
  <c r="W21" i="8" s="1"/>
  <c r="X21" i="8" s="1"/>
  <c r="V39" i="8"/>
  <c r="W39" i="8" s="1"/>
  <c r="X39" i="8" s="1"/>
  <c r="AM25" i="9"/>
  <c r="AD31" i="6"/>
  <c r="AY23" i="7"/>
  <c r="U27" i="7"/>
  <c r="AV9" i="8"/>
  <c r="AG29" i="8"/>
  <c r="BD15" i="9"/>
  <c r="BE15" i="9" s="1"/>
  <c r="BF15" i="9" s="1"/>
  <c r="BD13" i="9"/>
  <c r="BE13" i="9" s="1"/>
  <c r="BF13" i="9" s="1"/>
  <c r="U9" i="6"/>
  <c r="Z35" i="9"/>
  <c r="AA35" i="9" s="1"/>
  <c r="AB35" i="9" s="1"/>
  <c r="V33" i="6"/>
  <c r="BD17" i="6"/>
  <c r="AM39" i="7"/>
  <c r="AY13" i="8"/>
  <c r="AN33" i="6"/>
  <c r="AN13" i="6"/>
  <c r="Y9" i="6"/>
  <c r="V15" i="7"/>
  <c r="AU19" i="8"/>
  <c r="AU19" i="9"/>
  <c r="AY13" i="6"/>
  <c r="AQ17" i="9"/>
  <c r="AH29" i="6"/>
  <c r="Q13" i="7"/>
  <c r="BC21" i="8"/>
  <c r="Z27" i="6"/>
  <c r="Z19" i="7"/>
  <c r="Q17" i="8"/>
  <c r="AV23" i="7"/>
  <c r="AC15" i="8"/>
  <c r="V33" i="9"/>
  <c r="R29" i="6"/>
  <c r="S29" i="6" s="1"/>
  <c r="T29" i="6" s="1"/>
  <c r="BD21" i="8"/>
  <c r="AM23" i="9"/>
  <c r="AY15" i="7"/>
  <c r="BA15" i="7" s="1"/>
  <c r="BB15" i="7" s="1"/>
  <c r="U17" i="7"/>
  <c r="AV25" i="8"/>
  <c r="AW25" i="8" s="1"/>
  <c r="AX25" i="8" s="1"/>
  <c r="AG31" i="8"/>
  <c r="U25" i="6"/>
  <c r="Z13" i="9"/>
  <c r="V21" i="6"/>
  <c r="AM27" i="7"/>
  <c r="AO27" i="7" s="1"/>
  <c r="AP27" i="7" s="1"/>
  <c r="AY17" i="8"/>
  <c r="Y39" i="6"/>
  <c r="V13" i="7"/>
  <c r="AY31" i="6"/>
  <c r="AR19" i="8"/>
  <c r="Z39" i="6"/>
  <c r="AH23" i="8"/>
  <c r="AV35" i="7"/>
  <c r="AU37" i="6"/>
  <c r="AY15" i="6"/>
  <c r="AR33" i="8"/>
  <c r="BD19" i="6"/>
  <c r="AY29" i="6"/>
  <c r="AR27" i="8"/>
  <c r="AZ39" i="8"/>
  <c r="BD15" i="6"/>
  <c r="AY23" i="6"/>
  <c r="AR35" i="8"/>
  <c r="Z37" i="7"/>
  <c r="AA37" i="7" s="1"/>
  <c r="AB37" i="7" s="1"/>
  <c r="Q23" i="8"/>
  <c r="BD37" i="6"/>
  <c r="AY9" i="6"/>
  <c r="AR31" i="8"/>
  <c r="U29" i="6"/>
  <c r="AZ11" i="8"/>
  <c r="BD39" i="6"/>
  <c r="AY25" i="6"/>
  <c r="AR9" i="8"/>
  <c r="Z13" i="7"/>
  <c r="Q9" i="8"/>
  <c r="AV39" i="9"/>
  <c r="AY25" i="9"/>
  <c r="BA25" i="9" s="1"/>
  <c r="BB25" i="9" s="1"/>
  <c r="Q37" i="9"/>
  <c r="AV37" i="9"/>
  <c r="AY33" i="9"/>
  <c r="Y27" i="7"/>
  <c r="AQ27" i="9"/>
  <c r="BC19" i="8"/>
  <c r="AH17" i="8"/>
  <c r="Q19" i="9"/>
  <c r="Q35" i="9"/>
  <c r="AD33" i="6"/>
  <c r="AV35" i="9"/>
  <c r="AY35" i="9"/>
  <c r="Y23" i="7"/>
  <c r="AQ11" i="9"/>
  <c r="BC17" i="8"/>
  <c r="AH11" i="8"/>
  <c r="Q11" i="9"/>
  <c r="Q13" i="9"/>
  <c r="AV11" i="9"/>
  <c r="AY11" i="9"/>
  <c r="Y15" i="7"/>
  <c r="AQ23" i="9"/>
  <c r="BC35" i="8"/>
  <c r="AH27" i="8"/>
  <c r="Q9" i="9"/>
  <c r="Q33" i="9"/>
  <c r="AV33" i="9"/>
  <c r="AY15" i="9"/>
  <c r="Y31" i="7"/>
  <c r="AU31" i="8"/>
  <c r="AQ19" i="9"/>
  <c r="BC13" i="8"/>
  <c r="AH19" i="8"/>
  <c r="Q27" i="9"/>
  <c r="Q17" i="9"/>
  <c r="AV29" i="9"/>
  <c r="AY17" i="9"/>
  <c r="Y35" i="7"/>
  <c r="Q25" i="9"/>
  <c r="AD29" i="6"/>
  <c r="AV13" i="9"/>
  <c r="AY39" i="9"/>
  <c r="AY27" i="9"/>
  <c r="Y11" i="7"/>
  <c r="AU33" i="8"/>
  <c r="AQ33" i="9"/>
  <c r="BC29" i="8"/>
  <c r="BE29" i="8" s="1"/>
  <c r="BF29" i="8" s="1"/>
  <c r="Y33" i="8"/>
  <c r="Q29" i="9"/>
  <c r="AD37" i="6"/>
  <c r="AV23" i="9"/>
  <c r="AY23" i="9"/>
  <c r="AY13" i="9"/>
  <c r="Y25" i="7"/>
  <c r="AU9" i="8"/>
  <c r="BC37" i="8"/>
  <c r="Y29" i="8"/>
  <c r="Q31" i="9"/>
  <c r="AD27" i="6"/>
  <c r="AV17" i="9"/>
  <c r="AY31" i="9"/>
  <c r="Y39" i="7"/>
  <c r="AU13" i="8"/>
  <c r="AQ29" i="9"/>
  <c r="BC39" i="8"/>
  <c r="BC11" i="8"/>
  <c r="Q21" i="9"/>
  <c r="AV19" i="9"/>
  <c r="AY37" i="9"/>
  <c r="Y33" i="7"/>
  <c r="Y19" i="7"/>
  <c r="Q15" i="9"/>
  <c r="AD39" i="6"/>
  <c r="AE39" i="6" s="1"/>
  <c r="AF39" i="6" s="1"/>
  <c r="R19" i="9"/>
  <c r="AV15" i="9"/>
  <c r="AY19" i="9"/>
  <c r="Y21" i="7"/>
  <c r="AA21" i="7" s="1"/>
  <c r="AB21" i="7" s="1"/>
  <c r="Y29" i="7"/>
  <c r="AV13" i="6"/>
  <c r="AQ21" i="9"/>
  <c r="AS21" i="9" s="1"/>
  <c r="AT21" i="9" s="1"/>
  <c r="AN9" i="9"/>
  <c r="BC33" i="8"/>
  <c r="BE33" i="8" s="1"/>
  <c r="BF33" i="8" s="1"/>
  <c r="AR35" i="9"/>
  <c r="AU27" i="7"/>
  <c r="AD21" i="6"/>
  <c r="AD17" i="6"/>
  <c r="R15" i="9"/>
  <c r="AV9" i="9"/>
  <c r="AY29" i="9"/>
  <c r="Y9" i="7"/>
  <c r="AQ31" i="9"/>
  <c r="AN27" i="9"/>
  <c r="AR21" i="8"/>
  <c r="BC31" i="8"/>
  <c r="Z37" i="6"/>
  <c r="Z25" i="7"/>
  <c r="Q33" i="8"/>
  <c r="AU9" i="6"/>
  <c r="AW9" i="6" s="1"/>
  <c r="AX9" i="6" s="1"/>
  <c r="AU11" i="7"/>
  <c r="AC25" i="8"/>
  <c r="AC27" i="8"/>
  <c r="AD9" i="6"/>
  <c r="AV21" i="8"/>
  <c r="U13" i="6"/>
  <c r="U21" i="6"/>
  <c r="AC9" i="9"/>
  <c r="Z25" i="9"/>
  <c r="V25" i="6"/>
  <c r="BD9" i="6"/>
  <c r="AM25" i="7"/>
  <c r="AO25" i="7" s="1"/>
  <c r="AP25" i="7" s="1"/>
  <c r="AY37" i="8"/>
  <c r="Y27" i="6"/>
  <c r="V23" i="7"/>
  <c r="AU23" i="8"/>
  <c r="AU25" i="9"/>
  <c r="AM35" i="8"/>
  <c r="AO35" i="8" s="1"/>
  <c r="AP35" i="8" s="1"/>
  <c r="AY17" i="6"/>
  <c r="AQ37" i="9"/>
  <c r="AQ9" i="9"/>
  <c r="Q17" i="7"/>
  <c r="S17" i="7" s="1"/>
  <c r="T17" i="7" s="1"/>
  <c r="AR29" i="8"/>
  <c r="AR11" i="8"/>
  <c r="BC9" i="8"/>
  <c r="Z29" i="6"/>
  <c r="R39" i="7"/>
  <c r="Z23" i="7"/>
  <c r="AH31" i="8"/>
  <c r="AV29" i="7"/>
  <c r="AV27" i="7"/>
  <c r="AU25" i="6"/>
  <c r="AU27" i="6"/>
  <c r="Y39" i="8"/>
  <c r="AU31" i="7"/>
  <c r="AC29" i="8"/>
  <c r="AC13" i="8"/>
  <c r="AD25" i="6"/>
  <c r="AG21" i="8"/>
  <c r="U33" i="6"/>
  <c r="AC13" i="9"/>
  <c r="Z27" i="9"/>
  <c r="V11" i="6"/>
  <c r="W11" i="6" s="1"/>
  <c r="X11" i="6" s="1"/>
  <c r="BD23" i="6"/>
  <c r="Y23" i="6"/>
  <c r="AA23" i="6" s="1"/>
  <c r="AB23" i="6" s="1"/>
  <c r="V33" i="7"/>
  <c r="AU29" i="8"/>
  <c r="AU13" i="9"/>
  <c r="AM23" i="8"/>
  <c r="AY19" i="6"/>
  <c r="AQ39" i="9"/>
  <c r="AQ13" i="9"/>
  <c r="Q29" i="7"/>
  <c r="AR39" i="8"/>
  <c r="AR25" i="8"/>
  <c r="AS25" i="8" s="1"/>
  <c r="AT25" i="8" s="1"/>
  <c r="BC27" i="8"/>
  <c r="Z15" i="6"/>
  <c r="Z11" i="7"/>
  <c r="Z27" i="7"/>
  <c r="AH39" i="8"/>
  <c r="AV31" i="7"/>
  <c r="AV37" i="7"/>
  <c r="AW37" i="7" s="1"/>
  <c r="AX37" i="7" s="1"/>
  <c r="AU17" i="6"/>
  <c r="Y19" i="8"/>
  <c r="AU9" i="7"/>
  <c r="AW9" i="7" s="1"/>
  <c r="AX9" i="7" s="1"/>
  <c r="AC17" i="8"/>
  <c r="AC21" i="8"/>
  <c r="AC33" i="9"/>
  <c r="AH9" i="7"/>
  <c r="AU23" i="6"/>
  <c r="Y25" i="8"/>
  <c r="AA25" i="8" s="1"/>
  <c r="AB25" i="8" s="1"/>
  <c r="AU29" i="7"/>
  <c r="AC33" i="8"/>
  <c r="AC35" i="8"/>
  <c r="AH37" i="7"/>
  <c r="AC35" i="9"/>
  <c r="AE35" i="9" s="1"/>
  <c r="AF35" i="9" s="1"/>
  <c r="AU19" i="6"/>
  <c r="AU35" i="6"/>
  <c r="AU39" i="7"/>
  <c r="AC19" i="8"/>
  <c r="AH11" i="7"/>
  <c r="AU15" i="6"/>
  <c r="AU13" i="6"/>
  <c r="AU19" i="7"/>
  <c r="AC39" i="8"/>
  <c r="AH17" i="7"/>
  <c r="AU21" i="6"/>
  <c r="AU11" i="6"/>
  <c r="AU39" i="6"/>
  <c r="AU25" i="7"/>
  <c r="AU35" i="7"/>
  <c r="AC37" i="8"/>
  <c r="AH29" i="7"/>
  <c r="AI29" i="7" s="1"/>
  <c r="AJ29" i="7" s="1"/>
  <c r="AC9" i="8"/>
  <c r="AE9" i="8" s="1"/>
  <c r="AF9" i="8" s="1"/>
  <c r="AH35" i="7"/>
  <c r="AU31" i="6"/>
  <c r="AU15" i="7"/>
  <c r="AU23" i="7"/>
  <c r="AC23" i="8"/>
  <c r="AU29" i="6"/>
  <c r="AU17" i="7"/>
  <c r="AU13" i="7"/>
  <c r="AC31" i="8"/>
  <c r="AC23" i="9"/>
  <c r="AU33" i="7"/>
  <c r="AC31" i="9"/>
  <c r="AU35" i="8"/>
  <c r="AW35" i="8" s="1"/>
  <c r="AX35" i="8" s="1"/>
  <c r="AU37" i="9"/>
  <c r="AY21" i="6"/>
  <c r="Q31" i="7"/>
  <c r="AR37" i="8"/>
  <c r="R21" i="7"/>
  <c r="S21" i="7" s="1"/>
  <c r="T21" i="7" s="1"/>
  <c r="AH35" i="8"/>
  <c r="AD9" i="9"/>
  <c r="AD27" i="8"/>
  <c r="AZ37" i="9"/>
  <c r="AC29" i="7"/>
  <c r="AD27" i="9"/>
  <c r="AD25" i="8"/>
  <c r="AZ33" i="9"/>
  <c r="BD25" i="6"/>
  <c r="AC21" i="7"/>
  <c r="AE21" i="7" s="1"/>
  <c r="AF21" i="7" s="1"/>
  <c r="R23" i="7"/>
  <c r="Q11" i="8"/>
  <c r="AD29" i="9"/>
  <c r="AD23" i="9"/>
  <c r="AZ11" i="9"/>
  <c r="BD29" i="6"/>
  <c r="AR21" i="7"/>
  <c r="AS21" i="7" s="1"/>
  <c r="AT21" i="7" s="1"/>
  <c r="R29" i="7"/>
  <c r="AD13" i="9"/>
  <c r="AD39" i="9"/>
  <c r="AZ39" i="9"/>
  <c r="R35" i="7"/>
  <c r="AD11" i="9"/>
  <c r="AD19" i="9"/>
  <c r="AZ13" i="9"/>
  <c r="AZ19" i="9"/>
  <c r="BD11" i="6"/>
  <c r="BE11" i="6" s="1"/>
  <c r="BF11" i="6" s="1"/>
  <c r="R15" i="7"/>
  <c r="AD31" i="9"/>
  <c r="AN9" i="8"/>
  <c r="AZ9" i="9"/>
  <c r="BA9" i="9" s="1"/>
  <c r="BB9" i="9" s="1"/>
  <c r="AH29" i="9"/>
  <c r="AN27" i="8"/>
  <c r="AH21" i="9"/>
  <c r="AD15" i="9"/>
  <c r="AN33" i="8"/>
  <c r="AZ27" i="9"/>
  <c r="AH23" i="9"/>
  <c r="AD33" i="9"/>
  <c r="AR37" i="6"/>
  <c r="AS37" i="6" s="1"/>
  <c r="AT37" i="6" s="1"/>
  <c r="AZ31" i="9"/>
  <c r="AH31" i="9"/>
  <c r="AD37" i="9"/>
  <c r="AR15" i="6"/>
  <c r="AS15" i="6" s="1"/>
  <c r="AT15" i="6" s="1"/>
  <c r="AD17" i="8"/>
  <c r="AZ21" i="9"/>
  <c r="BD13" i="6"/>
  <c r="AC35" i="7"/>
  <c r="R37" i="7"/>
  <c r="AH39" i="9"/>
  <c r="AD21" i="9"/>
  <c r="AG11" i="6"/>
  <c r="AD19" i="8"/>
  <c r="AZ23" i="9"/>
  <c r="BD31" i="6"/>
  <c r="AC15" i="7"/>
  <c r="R31" i="7"/>
  <c r="AR13" i="7"/>
  <c r="AS13" i="7" s="1"/>
  <c r="AT13" i="7" s="1"/>
  <c r="V29" i="9"/>
  <c r="AR29" i="7"/>
  <c r="AM39" i="8"/>
  <c r="AH13" i="6"/>
  <c r="AH33" i="9"/>
  <c r="V35" i="9"/>
  <c r="V9" i="9"/>
  <c r="Y9" i="8"/>
  <c r="Y17" i="8"/>
  <c r="AA17" i="8" s="1"/>
  <c r="AB17" i="8" s="1"/>
  <c r="R37" i="6"/>
  <c r="R17" i="6"/>
  <c r="BD23" i="7"/>
  <c r="BE23" i="7" s="1"/>
  <c r="BF23" i="7" s="1"/>
  <c r="AM13" i="9"/>
  <c r="AM29" i="9"/>
  <c r="AH27" i="7"/>
  <c r="AN13" i="8"/>
  <c r="AN39" i="8"/>
  <c r="AZ35" i="8"/>
  <c r="AD11" i="8"/>
  <c r="AE11" i="8" s="1"/>
  <c r="AF11" i="8" s="1"/>
  <c r="AD15" i="8"/>
  <c r="AC39" i="9"/>
  <c r="AZ35" i="9"/>
  <c r="Z33" i="9"/>
  <c r="AA33" i="9" s="1"/>
  <c r="AB33" i="9" s="1"/>
  <c r="BD27" i="6"/>
  <c r="BD35" i="6"/>
  <c r="AV25" i="9"/>
  <c r="AV21" i="9"/>
  <c r="AY21" i="9"/>
  <c r="AU15" i="8"/>
  <c r="AU21" i="9"/>
  <c r="AU31" i="9"/>
  <c r="AW31" i="9" s="1"/>
  <c r="AX31" i="9" s="1"/>
  <c r="AR15" i="7"/>
  <c r="AM21" i="8"/>
  <c r="AY11" i="6"/>
  <c r="AN39" i="9"/>
  <c r="AN37" i="9"/>
  <c r="AH27" i="6"/>
  <c r="Q15" i="7"/>
  <c r="Q37" i="7"/>
  <c r="AH15" i="9"/>
  <c r="R33" i="7"/>
  <c r="R19" i="7"/>
  <c r="AH29" i="8"/>
  <c r="Q15" i="8"/>
  <c r="AV19" i="7"/>
  <c r="R31" i="6"/>
  <c r="AZ25" i="8"/>
  <c r="AM11" i="8"/>
  <c r="V15" i="9"/>
  <c r="V31" i="9"/>
  <c r="Y23" i="8"/>
  <c r="Y31" i="8"/>
  <c r="R13" i="6"/>
  <c r="BD11" i="7"/>
  <c r="BE11" i="7" s="1"/>
  <c r="BF11" i="7" s="1"/>
  <c r="AH33" i="7"/>
  <c r="AN29" i="8"/>
  <c r="AN19" i="8"/>
  <c r="AZ29" i="8"/>
  <c r="BA29" i="8" s="1"/>
  <c r="BB29" i="8" s="1"/>
  <c r="AD29" i="8"/>
  <c r="AD37" i="8"/>
  <c r="AC21" i="9"/>
  <c r="AR23" i="7"/>
  <c r="AM31" i="8"/>
  <c r="AH21" i="6"/>
  <c r="AH9" i="9"/>
  <c r="BD27" i="7"/>
  <c r="BE27" i="7" s="1"/>
  <c r="BF27" i="7" s="1"/>
  <c r="BD13" i="7"/>
  <c r="BE13" i="7" s="1"/>
  <c r="BF13" i="7" s="1"/>
  <c r="V23" i="9"/>
  <c r="V37" i="9"/>
  <c r="Y21" i="8"/>
  <c r="Y11" i="8"/>
  <c r="R33" i="6"/>
  <c r="BD17" i="7"/>
  <c r="BE17" i="7" s="1"/>
  <c r="BF17" i="7" s="1"/>
  <c r="AH39" i="7"/>
  <c r="AI39" i="7" s="1"/>
  <c r="AJ39" i="7" s="1"/>
  <c r="AN15" i="8"/>
  <c r="AN25" i="8"/>
  <c r="R33" i="9"/>
  <c r="AZ17" i="8"/>
  <c r="AD31" i="8"/>
  <c r="AC17" i="9"/>
  <c r="AZ29" i="9"/>
  <c r="AV27" i="9"/>
  <c r="AW27" i="9" s="1"/>
  <c r="AX27" i="9" s="1"/>
  <c r="AU11" i="8"/>
  <c r="AU11" i="9"/>
  <c r="AV23" i="6"/>
  <c r="AR39" i="7"/>
  <c r="AM17" i="8"/>
  <c r="AN13" i="9"/>
  <c r="AH37" i="6"/>
  <c r="Q39" i="7"/>
  <c r="AH35" i="9"/>
  <c r="R13" i="7"/>
  <c r="AH21" i="8"/>
  <c r="R27" i="6"/>
  <c r="AH31" i="6"/>
  <c r="AN11" i="8"/>
  <c r="V39" i="9"/>
  <c r="W39" i="9" s="1"/>
  <c r="X39" i="9" s="1"/>
  <c r="Y15" i="8"/>
  <c r="R15" i="6"/>
  <c r="S15" i="6" s="1"/>
  <c r="T15" i="6" s="1"/>
  <c r="BD29" i="7"/>
  <c r="BE29" i="7" s="1"/>
  <c r="BF29" i="7" s="1"/>
  <c r="AH19" i="7"/>
  <c r="AN31" i="8"/>
  <c r="AZ19" i="8"/>
  <c r="AD35" i="8"/>
  <c r="AC19" i="9"/>
  <c r="AM33" i="8"/>
  <c r="AH9" i="6"/>
  <c r="AI9" i="6" s="1"/>
  <c r="AJ9" i="6" s="1"/>
  <c r="AH19" i="9"/>
  <c r="R9" i="7"/>
  <c r="AG17" i="6"/>
  <c r="AH21" i="7"/>
  <c r="AN23" i="8"/>
  <c r="AZ9" i="8"/>
  <c r="V13" i="9"/>
  <c r="W13" i="9" s="1"/>
  <c r="X13" i="9" s="1"/>
  <c r="Y35" i="8"/>
  <c r="R19" i="6"/>
  <c r="BD35" i="7"/>
  <c r="BE35" i="7" s="1"/>
  <c r="BF35" i="7" s="1"/>
  <c r="AH31" i="7"/>
  <c r="AN17" i="8"/>
  <c r="AZ37" i="8"/>
  <c r="AD21" i="8"/>
  <c r="AC37" i="9"/>
  <c r="AM25" i="8"/>
  <c r="AH25" i="6"/>
  <c r="AH23" i="6"/>
  <c r="AH11" i="9"/>
  <c r="R25" i="7"/>
  <c r="R9" i="6"/>
  <c r="V19" i="9"/>
  <c r="R35" i="6"/>
  <c r="V21" i="9"/>
  <c r="R39" i="6"/>
  <c r="S39" i="6" s="1"/>
  <c r="T39" i="6" s="1"/>
  <c r="AD23" i="8"/>
  <c r="V11" i="9"/>
  <c r="Y37" i="8"/>
  <c r="R21" i="6"/>
  <c r="BD15" i="7"/>
  <c r="BE15" i="7" s="1"/>
  <c r="BF15" i="7" s="1"/>
  <c r="BD39" i="7"/>
  <c r="BE39" i="7" s="1"/>
  <c r="BF39" i="7" s="1"/>
  <c r="AH13" i="7"/>
  <c r="AN37" i="8"/>
  <c r="AO37" i="8" s="1"/>
  <c r="AP37" i="8" s="1"/>
  <c r="AZ33" i="8"/>
  <c r="AD39" i="8"/>
  <c r="AC15" i="9"/>
  <c r="AM13" i="8"/>
  <c r="AM9" i="8"/>
  <c r="AH19" i="6"/>
  <c r="AH11" i="6"/>
  <c r="AH13" i="9"/>
  <c r="R27" i="7"/>
  <c r="V25" i="9"/>
  <c r="R23" i="6"/>
  <c r="AG19" i="6"/>
  <c r="AD33" i="8"/>
  <c r="V17" i="9"/>
  <c r="Y13" i="8"/>
  <c r="R11" i="6"/>
  <c r="BD37" i="7"/>
  <c r="BE37" i="7" s="1"/>
  <c r="BF37" i="7" s="1"/>
  <c r="BD31" i="7"/>
  <c r="BE31" i="7" s="1"/>
  <c r="BF31" i="7" s="1"/>
  <c r="AH25" i="7"/>
  <c r="AN21" i="8"/>
  <c r="AZ13" i="8"/>
  <c r="AZ21" i="8"/>
  <c r="AD13" i="8"/>
  <c r="AC11" i="9"/>
  <c r="AC29" i="9"/>
  <c r="AM27" i="8"/>
  <c r="AM19" i="8"/>
  <c r="AH17" i="6"/>
  <c r="AH15" i="6"/>
  <c r="AH25" i="9"/>
  <c r="AI25" i="9" s="1"/>
  <c r="AJ25" i="9" s="1"/>
  <c r="AH17" i="9"/>
  <c r="R11" i="7"/>
  <c r="AG33" i="6"/>
  <c r="AR37" i="7"/>
  <c r="AS37" i="7" s="1"/>
  <c r="AT37" i="7" s="1"/>
  <c r="BD33" i="7"/>
  <c r="BE33" i="7" s="1"/>
  <c r="BF33" i="7" s="1"/>
  <c r="AH15" i="7"/>
  <c r="AM29" i="8"/>
  <c r="AZ15" i="8"/>
  <c r="AC27" i="9"/>
  <c r="AM15" i="8"/>
  <c r="AH35" i="6"/>
  <c r="AH27" i="9"/>
  <c r="BC25" i="6"/>
  <c r="AG9" i="9"/>
  <c r="R21" i="9"/>
  <c r="BC21" i="6"/>
  <c r="BE21" i="6" s="1"/>
  <c r="BF21" i="6" s="1"/>
  <c r="AR19" i="6"/>
  <c r="AS19" i="6" s="1"/>
  <c r="AT19" i="6" s="1"/>
  <c r="AG15" i="9"/>
  <c r="AC9" i="7"/>
  <c r="BC29" i="6"/>
  <c r="BC39" i="6"/>
  <c r="R17" i="9"/>
  <c r="R25" i="9"/>
  <c r="AR9" i="6"/>
  <c r="AS9" i="6" s="1"/>
  <c r="AT9" i="6" s="1"/>
  <c r="AG31" i="6"/>
  <c r="V23" i="6"/>
  <c r="AU27" i="8"/>
  <c r="AU37" i="8"/>
  <c r="AG11" i="9"/>
  <c r="AG39" i="9"/>
  <c r="AV19" i="6"/>
  <c r="AC23" i="7"/>
  <c r="AE23" i="7" s="1"/>
  <c r="AF23" i="7" s="1"/>
  <c r="AR19" i="7"/>
  <c r="AS19" i="7" s="1"/>
  <c r="AT19" i="7" s="1"/>
  <c r="AR9" i="7"/>
  <c r="Z25" i="6"/>
  <c r="AH15" i="8"/>
  <c r="Q37" i="8"/>
  <c r="Q27" i="8"/>
  <c r="BC27" i="6"/>
  <c r="BC9" i="6"/>
  <c r="R37" i="9"/>
  <c r="BC35" i="6"/>
  <c r="BC17" i="6"/>
  <c r="R31" i="9"/>
  <c r="AR27" i="6"/>
  <c r="AS27" i="6" s="1"/>
  <c r="AT27" i="6" s="1"/>
  <c r="AR23" i="6"/>
  <c r="AS23" i="6" s="1"/>
  <c r="AT23" i="6" s="1"/>
  <c r="AG25" i="6"/>
  <c r="V17" i="6"/>
  <c r="AU21" i="8"/>
  <c r="AG37" i="9"/>
  <c r="AI37" i="9" s="1"/>
  <c r="AJ37" i="9" s="1"/>
  <c r="AV15" i="6"/>
  <c r="AV39" i="6"/>
  <c r="AC31" i="7"/>
  <c r="AR33" i="7"/>
  <c r="Z35" i="6"/>
  <c r="AH25" i="8"/>
  <c r="Q13" i="8"/>
  <c r="Q21" i="8"/>
  <c r="AR11" i="6"/>
  <c r="AS11" i="6" s="1"/>
  <c r="AT11" i="6" s="1"/>
  <c r="R9" i="9"/>
  <c r="AG33" i="9"/>
  <c r="AV37" i="6"/>
  <c r="BC33" i="6"/>
  <c r="R23" i="9"/>
  <c r="S23" i="9" s="1"/>
  <c r="T23" i="9" s="1"/>
  <c r="AR39" i="6"/>
  <c r="AS39" i="6" s="1"/>
  <c r="AT39" i="6" s="1"/>
  <c r="AR21" i="6"/>
  <c r="AS21" i="6" s="1"/>
  <c r="AT21" i="6" s="1"/>
  <c r="AG15" i="6"/>
  <c r="AG17" i="9"/>
  <c r="AV17" i="6"/>
  <c r="AV21" i="6"/>
  <c r="AC11" i="7"/>
  <c r="AR31" i="7"/>
  <c r="AS31" i="7" s="1"/>
  <c r="AT31" i="7" s="1"/>
  <c r="AG23" i="9"/>
  <c r="BC15" i="6"/>
  <c r="R27" i="9"/>
  <c r="AR17" i="6"/>
  <c r="AS17" i="6" s="1"/>
  <c r="AT17" i="6" s="1"/>
  <c r="AR13" i="6"/>
  <c r="AS13" i="6" s="1"/>
  <c r="AT13" i="6" s="1"/>
  <c r="AG13" i="6"/>
  <c r="AG13" i="9"/>
  <c r="AV25" i="6"/>
  <c r="AV31" i="6"/>
  <c r="AC13" i="7"/>
  <c r="AR17" i="7"/>
  <c r="BC19" i="6"/>
  <c r="AV11" i="6"/>
  <c r="BC31" i="6"/>
  <c r="R29" i="9"/>
  <c r="AR35" i="6"/>
  <c r="AS35" i="6" s="1"/>
  <c r="AT35" i="6" s="1"/>
  <c r="AG29" i="6"/>
  <c r="AG23" i="6"/>
  <c r="V19" i="6"/>
  <c r="AU39" i="8"/>
  <c r="AG27" i="9"/>
  <c r="AV33" i="6"/>
  <c r="AW33" i="6" s="1"/>
  <c r="AX33" i="6" s="1"/>
  <c r="AV35" i="6"/>
  <c r="AC27" i="7"/>
  <c r="AR35" i="7"/>
  <c r="Z33" i="6"/>
  <c r="AH33" i="8"/>
  <c r="Q25" i="8"/>
  <c r="AG21" i="9"/>
  <c r="BC37" i="6"/>
  <c r="R35" i="9"/>
  <c r="AR29" i="6"/>
  <c r="AS29" i="6" s="1"/>
  <c r="AT29" i="6" s="1"/>
  <c r="AG27" i="6"/>
  <c r="AG37" i="6"/>
  <c r="AU17" i="8"/>
  <c r="AU35" i="9"/>
  <c r="AG35" i="9"/>
  <c r="AV27" i="6"/>
  <c r="AC37" i="7"/>
  <c r="AE37" i="7" s="1"/>
  <c r="AF37" i="7" s="1"/>
  <c r="AC25" i="7"/>
  <c r="AR27" i="7"/>
  <c r="Z21" i="6"/>
  <c r="AH9" i="8"/>
  <c r="AI9" i="8" s="1"/>
  <c r="AJ9" i="8" s="1"/>
  <c r="BC13" i="6"/>
  <c r="R13" i="9"/>
  <c r="AR31" i="6"/>
  <c r="AS31" i="6" s="1"/>
  <c r="AT31" i="6" s="1"/>
  <c r="AG21" i="6"/>
  <c r="AG39" i="6"/>
  <c r="AI39" i="6" s="1"/>
  <c r="AJ39" i="6" s="1"/>
  <c r="AG31" i="9"/>
  <c r="AV29" i="6"/>
  <c r="AC19" i="7"/>
  <c r="AC39" i="7"/>
  <c r="AR25" i="7"/>
  <c r="AG19" i="9"/>
  <c r="R11" i="9"/>
  <c r="AS25" i="6"/>
  <c r="AT25" i="6" s="1"/>
  <c r="AG35" i="6"/>
  <c r="AC33" i="7"/>
  <c r="AW19" i="5"/>
  <c r="AX19" i="5" s="1"/>
  <c r="BA19" i="7"/>
  <c r="BB19" i="7" s="1"/>
  <c r="AS11" i="7"/>
  <c r="AT11" i="7" s="1"/>
  <c r="BE39" i="5"/>
  <c r="BF39" i="5" s="1"/>
  <c r="AO11" i="5"/>
  <c r="AP11" i="5" s="1"/>
  <c r="BE19" i="5"/>
  <c r="BF19" i="5" s="1"/>
  <c r="BE21" i="9"/>
  <c r="BF21" i="9" s="1"/>
  <c r="AO23" i="5"/>
  <c r="AP23" i="5" s="1"/>
  <c r="AW21" i="5"/>
  <c r="AX21" i="5" s="1"/>
  <c r="BE31" i="5"/>
  <c r="BF31" i="5" s="1"/>
  <c r="AO31" i="5"/>
  <c r="AP31" i="5" s="1"/>
  <c r="BA33" i="6"/>
  <c r="BB33" i="6" s="1"/>
  <c r="BE9" i="5"/>
  <c r="BF9" i="5" s="1"/>
  <c r="W29" i="8"/>
  <c r="X29" i="8" s="1"/>
  <c r="BE37" i="5"/>
  <c r="BF37" i="5" s="1"/>
  <c r="W37" i="6"/>
  <c r="X37" i="6" s="1"/>
  <c r="AW17" i="5"/>
  <c r="AX17" i="5" s="1"/>
  <c r="AW11" i="5"/>
  <c r="AX11" i="5" s="1"/>
  <c r="BE19" i="7"/>
  <c r="BF19" i="7" s="1"/>
  <c r="AO25" i="5"/>
  <c r="AP25" i="5" s="1"/>
  <c r="BA13" i="5"/>
  <c r="BB13" i="5" s="1"/>
  <c r="AE9" i="5"/>
  <c r="AF9" i="5" s="1"/>
  <c r="AA19" i="5"/>
  <c r="AB19" i="5" s="1"/>
  <c r="W33" i="5"/>
  <c r="X33" i="5" s="1"/>
  <c r="S33" i="5"/>
  <c r="T33" i="5" s="1"/>
  <c r="AO35" i="5"/>
  <c r="AP35" i="5" s="1"/>
  <c r="AS29" i="5"/>
  <c r="AT29" i="5" s="1"/>
  <c r="AO39" i="5"/>
  <c r="AP39" i="5" s="1"/>
  <c r="AS27" i="5"/>
  <c r="AT27" i="5" s="1"/>
  <c r="S11" i="5"/>
  <c r="T11" i="5" s="1"/>
  <c r="BE29" i="5"/>
  <c r="BF29" i="5" s="1"/>
  <c r="AS37" i="5"/>
  <c r="AT37" i="5" s="1"/>
  <c r="AS15" i="5"/>
  <c r="AT15" i="5" s="1"/>
  <c r="AA13" i="5"/>
  <c r="AB13" i="5" s="1"/>
  <c r="BE27" i="5"/>
  <c r="BF27" i="5" s="1"/>
  <c r="S39" i="5"/>
  <c r="T39" i="5" s="1"/>
  <c r="AW37" i="5"/>
  <c r="AX37" i="5" s="1"/>
  <c r="W21" i="5"/>
  <c r="X21" i="5" s="1"/>
  <c r="AS23" i="5"/>
  <c r="AT23" i="5" s="1"/>
  <c r="AI9" i="5"/>
  <c r="AJ9" i="5" s="1"/>
  <c r="AW31" i="5"/>
  <c r="AX31" i="5" s="1"/>
  <c r="BA27" i="5"/>
  <c r="BB27" i="5" s="1"/>
  <c r="W17" i="5"/>
  <c r="X17" i="5" s="1"/>
  <c r="AS21" i="5"/>
  <c r="AT21" i="5" s="1"/>
  <c r="AO17" i="5"/>
  <c r="AP17" i="5" s="1"/>
  <c r="BE35" i="5"/>
  <c r="BF35" i="5" s="1"/>
  <c r="BA21" i="5"/>
  <c r="BB21" i="5" s="1"/>
  <c r="AA11" i="5"/>
  <c r="AB11" i="5" s="1"/>
  <c r="AE21" i="5"/>
  <c r="AF21" i="5" s="1"/>
  <c r="AE27" i="5"/>
  <c r="AF27" i="5" s="1"/>
  <c r="AI25" i="5"/>
  <c r="AJ25" i="5" s="1"/>
  <c r="AI29" i="5"/>
  <c r="AJ29" i="5" s="1"/>
  <c r="S23" i="5"/>
  <c r="T23" i="5" s="1"/>
  <c r="S35" i="5"/>
  <c r="T35" i="5" s="1"/>
  <c r="W25" i="5"/>
  <c r="X25" i="5" s="1"/>
  <c r="S21" i="5"/>
  <c r="T21" i="5" s="1"/>
  <c r="BE13" i="5"/>
  <c r="BF13" i="5" s="1"/>
  <c r="AW9" i="5"/>
  <c r="AX9" i="5" s="1"/>
  <c r="AO37" i="5"/>
  <c r="AP37" i="5" s="1"/>
  <c r="S25" i="5"/>
  <c r="T25" i="5" s="1"/>
  <c r="BE11" i="5"/>
  <c r="BF11" i="5" s="1"/>
  <c r="BA11" i="5"/>
  <c r="BB11" i="5" s="1"/>
  <c r="S19" i="5"/>
  <c r="T19" i="5" s="1"/>
  <c r="BE33" i="5"/>
  <c r="BF33" i="5" s="1"/>
  <c r="BA37" i="5"/>
  <c r="BB37" i="5" s="1"/>
  <c r="BE15" i="5"/>
  <c r="BF15" i="5" s="1"/>
  <c r="AA31" i="5"/>
  <c r="AB31" i="5" s="1"/>
  <c r="AA25" i="5"/>
  <c r="AB25" i="5" s="1"/>
  <c r="AE29" i="5"/>
  <c r="AF29" i="5" s="1"/>
  <c r="AE15" i="5"/>
  <c r="AF15" i="5" s="1"/>
  <c r="AI13" i="5"/>
  <c r="AJ13" i="5" s="1"/>
  <c r="AI17" i="5"/>
  <c r="AJ17" i="5" s="1"/>
  <c r="S37" i="5"/>
  <c r="T37" i="5" s="1"/>
  <c r="W37" i="5"/>
  <c r="X37" i="5" s="1"/>
  <c r="BA33" i="5"/>
  <c r="BB33" i="5" s="1"/>
  <c r="AS39" i="5"/>
  <c r="AT39" i="5" s="1"/>
  <c r="AS33" i="5"/>
  <c r="AT33" i="5" s="1"/>
  <c r="S27" i="5"/>
  <c r="T27" i="5" s="1"/>
  <c r="BA23" i="5"/>
  <c r="BB23" i="5" s="1"/>
  <c r="BA9" i="5"/>
  <c r="BB9" i="5" s="1"/>
  <c r="AS17" i="5"/>
  <c r="AT17" i="5" s="1"/>
  <c r="AA35" i="5"/>
  <c r="AB35" i="5" s="1"/>
  <c r="AE19" i="5"/>
  <c r="AF19" i="5" s="1"/>
  <c r="S15" i="5"/>
  <c r="T15" i="5" s="1"/>
  <c r="AW35" i="5"/>
  <c r="AX35" i="5" s="1"/>
  <c r="BA15" i="5"/>
  <c r="BB15" i="5" s="1"/>
  <c r="AO27" i="5"/>
  <c r="AP27" i="5" s="1"/>
  <c r="AW33" i="5"/>
  <c r="AX33" i="5" s="1"/>
  <c r="AE11" i="5"/>
  <c r="AF11" i="5" s="1"/>
  <c r="AI31" i="5"/>
  <c r="AJ31" i="5" s="1"/>
  <c r="AO33" i="5"/>
  <c r="AP33" i="5" s="1"/>
  <c r="AE25" i="5"/>
  <c r="AF25" i="5" s="1"/>
  <c r="AI33" i="5"/>
  <c r="AJ33" i="5" s="1"/>
  <c r="AI15" i="5"/>
  <c r="AJ15" i="5" s="1"/>
  <c r="S29" i="5"/>
  <c r="T29" i="5" s="1"/>
  <c r="AW29" i="5"/>
  <c r="AX29" i="5" s="1"/>
  <c r="W35" i="5"/>
  <c r="X35" i="5" s="1"/>
  <c r="AA9" i="5"/>
  <c r="AB9" i="5" s="1"/>
  <c r="AE35" i="5"/>
  <c r="AF35" i="5" s="1"/>
  <c r="AE13" i="5"/>
  <c r="AF13" i="5" s="1"/>
  <c r="S9" i="5"/>
  <c r="T9" i="5" s="1"/>
  <c r="AI35" i="5"/>
  <c r="AJ35" i="5" s="1"/>
  <c r="AI23" i="5"/>
  <c r="AJ23" i="5" s="1"/>
  <c r="S31" i="5"/>
  <c r="T31" i="5" s="1"/>
  <c r="W13" i="5"/>
  <c r="X13" i="5" s="1"/>
  <c r="BE23" i="5"/>
  <c r="BF23" i="5" s="1"/>
  <c r="AS13" i="5"/>
  <c r="AT13" i="5" s="1"/>
  <c r="AW25" i="5"/>
  <c r="AX25" i="5" s="1"/>
  <c r="AA29" i="5"/>
  <c r="AB29" i="5" s="1"/>
  <c r="AI11" i="5"/>
  <c r="AJ11" i="5" s="1"/>
  <c r="W19" i="5"/>
  <c r="X19" i="5" s="1"/>
  <c r="W39" i="5"/>
  <c r="X39" i="5" s="1"/>
  <c r="AW13" i="5"/>
  <c r="AX13" i="5" s="1"/>
  <c r="W23" i="5"/>
  <c r="X23" i="5" s="1"/>
  <c r="W29" i="5"/>
  <c r="X29" i="5" s="1"/>
  <c r="AO15" i="5"/>
  <c r="AP15" i="5" s="1"/>
  <c r="AA39" i="5"/>
  <c r="AB39" i="5" s="1"/>
  <c r="AA23" i="5"/>
  <c r="AB23" i="5" s="1"/>
  <c r="AO13" i="5"/>
  <c r="AP13" i="5" s="1"/>
  <c r="W9" i="5"/>
  <c r="X9" i="5" s="1"/>
  <c r="BA35" i="5"/>
  <c r="BB35" i="5" s="1"/>
  <c r="AS35" i="5"/>
  <c r="AT35" i="5" s="1"/>
  <c r="AS19" i="5"/>
  <c r="AT19" i="5" s="1"/>
  <c r="AA17" i="5"/>
  <c r="AB17" i="5" s="1"/>
  <c r="AA27" i="5"/>
  <c r="AB27" i="5" s="1"/>
  <c r="AW15" i="5"/>
  <c r="AX15" i="5" s="1"/>
  <c r="AO19" i="5"/>
  <c r="AP19" i="5" s="1"/>
  <c r="AI21" i="5"/>
  <c r="AJ21" i="5" s="1"/>
  <c r="BE21" i="5"/>
  <c r="BF21" i="5" s="1"/>
  <c r="S17" i="5"/>
  <c r="T17" i="5" s="1"/>
  <c r="AE33" i="5"/>
  <c r="AF33" i="5" s="1"/>
  <c r="AO21" i="5"/>
  <c r="AP21" i="5" s="1"/>
  <c r="BA39" i="5"/>
  <c r="BB39" i="5" s="1"/>
  <c r="AO29" i="5"/>
  <c r="AP29" i="5" s="1"/>
  <c r="AS9" i="5"/>
  <c r="AT9" i="5" s="1"/>
  <c r="AA15" i="5"/>
  <c r="AB15" i="5" s="1"/>
  <c r="AO9" i="5"/>
  <c r="AP9" i="5" s="1"/>
  <c r="AE23" i="5"/>
  <c r="AF23" i="5" s="1"/>
  <c r="W15" i="5"/>
  <c r="X15" i="5" s="1"/>
  <c r="W27" i="5"/>
  <c r="X27" i="5" s="1"/>
  <c r="BE17" i="5"/>
  <c r="BF17" i="5" s="1"/>
  <c r="AW27" i="5"/>
  <c r="AX27" i="5" s="1"/>
  <c r="BA19" i="5"/>
  <c r="BB19" i="5" s="1"/>
  <c r="BA17" i="5"/>
  <c r="BB17" i="5" s="1"/>
  <c r="AE39" i="5"/>
  <c r="AF39" i="5" s="1"/>
  <c r="BA25" i="5"/>
  <c r="BB25" i="5" s="1"/>
  <c r="AI39" i="5"/>
  <c r="AJ39" i="5" s="1"/>
  <c r="AE37" i="5"/>
  <c r="AF37" i="5" s="1"/>
  <c r="AI37" i="5"/>
  <c r="AJ37" i="5" s="1"/>
  <c r="BE25" i="5"/>
  <c r="BF25" i="5" s="1"/>
  <c r="AA33" i="5"/>
  <c r="AB33" i="5" s="1"/>
  <c r="BA31" i="5"/>
  <c r="BB31" i="5" s="1"/>
  <c r="AW23" i="5"/>
  <c r="AX23" i="5" s="1"/>
  <c r="BA29" i="5"/>
  <c r="BB29" i="5" s="1"/>
  <c r="AS11" i="5"/>
  <c r="AT11" i="5" s="1"/>
  <c r="W11" i="5"/>
  <c r="X11" i="5" s="1"/>
  <c r="AS25" i="5"/>
  <c r="AT25" i="5" s="1"/>
  <c r="AS31" i="5"/>
  <c r="AT31" i="5" s="1"/>
  <c r="AA21" i="5"/>
  <c r="AB21" i="5" s="1"/>
  <c r="AA37" i="5"/>
  <c r="AB37" i="5" s="1"/>
  <c r="AE31" i="5"/>
  <c r="AF31" i="5" s="1"/>
  <c r="AE17" i="5"/>
  <c r="AF17" i="5" s="1"/>
  <c r="AI19" i="5"/>
  <c r="AJ19" i="5" s="1"/>
  <c r="AI27" i="5"/>
  <c r="AJ27" i="5" s="1"/>
  <c r="S13" i="5"/>
  <c r="T13" i="5" s="1"/>
  <c r="W31" i="5"/>
  <c r="X31" i="5" s="1"/>
  <c r="CX43" i="1"/>
  <c r="DD43" i="1"/>
  <c r="CR43" i="1"/>
  <c r="DB43" i="1"/>
  <c r="CL43" i="1"/>
  <c r="CZ43" i="1"/>
  <c r="CV43" i="1"/>
  <c r="CT43" i="1"/>
  <c r="CP43" i="1"/>
  <c r="CN43" i="1"/>
  <c r="CH43" i="1"/>
  <c r="CB43" i="1"/>
  <c r="CD43" i="1"/>
  <c r="CJ43" i="1"/>
  <c r="CF43" i="1"/>
  <c r="BX43" i="1"/>
  <c r="BZ43" i="1"/>
  <c r="BV43" i="1"/>
  <c r="BT43" i="1"/>
  <c r="BE18" i="1"/>
  <c r="BF18" i="1" s="1"/>
  <c r="BE29" i="1"/>
  <c r="BF29" i="1" s="1"/>
  <c r="BE11" i="1"/>
  <c r="BF11" i="1" s="1"/>
  <c r="BE20" i="1"/>
  <c r="BF20" i="1" s="1"/>
  <c r="BE22" i="1"/>
  <c r="BF22" i="1" s="1"/>
  <c r="BE38" i="1"/>
  <c r="BF38" i="1" s="1"/>
  <c r="BE40" i="1"/>
  <c r="BF40" i="1" s="1"/>
  <c r="BE31" i="1"/>
  <c r="BF31" i="1" s="1"/>
  <c r="BE13" i="1"/>
  <c r="BF13" i="1" s="1"/>
  <c r="BE24" i="1"/>
  <c r="BF24" i="1" s="1"/>
  <c r="BE33" i="1"/>
  <c r="BF33" i="1" s="1"/>
  <c r="BE15" i="1"/>
  <c r="BF15" i="1" s="1"/>
  <c r="BE35" i="1"/>
  <c r="BF35" i="1" s="1"/>
  <c r="BE17" i="1"/>
  <c r="BF17" i="1" s="1"/>
  <c r="BE26" i="1"/>
  <c r="BF26" i="1" s="1"/>
  <c r="BE28" i="1"/>
  <c r="BF28" i="1" s="1"/>
  <c r="BE10" i="1"/>
  <c r="BF10" i="1" s="1"/>
  <c r="BE37" i="1"/>
  <c r="BF37" i="1" s="1"/>
  <c r="BE19" i="1"/>
  <c r="BF19" i="1" s="1"/>
  <c r="BE21" i="1"/>
  <c r="BF21" i="1" s="1"/>
  <c r="BE30" i="1"/>
  <c r="BF30" i="1" s="1"/>
  <c r="BE12" i="1"/>
  <c r="BF12" i="1" s="1"/>
  <c r="BE23" i="1"/>
  <c r="BF23" i="1" s="1"/>
  <c r="BE9" i="1"/>
  <c r="BF9" i="1" s="1"/>
  <c r="BE32" i="1"/>
  <c r="BF32" i="1" s="1"/>
  <c r="BE34" i="1"/>
  <c r="BF34" i="1" s="1"/>
  <c r="BE14" i="1"/>
  <c r="BF14" i="1" s="1"/>
  <c r="BE25" i="1"/>
  <c r="BF25" i="1" s="1"/>
  <c r="BE16" i="1"/>
  <c r="BF16" i="1" s="1"/>
  <c r="BE36" i="1"/>
  <c r="BF36" i="1" s="1"/>
  <c r="BE27" i="1"/>
  <c r="BF27" i="1" s="1"/>
  <c r="BE39" i="1"/>
  <c r="BF39" i="1" s="1"/>
  <c r="BR43" i="1"/>
  <c r="AY15" i="1"/>
  <c r="AZ15" i="1" s="1"/>
  <c r="AY26" i="1"/>
  <c r="AZ26" i="1" s="1"/>
  <c r="AY35" i="1"/>
  <c r="AZ35" i="1" s="1"/>
  <c r="AY37" i="1"/>
  <c r="AZ37" i="1" s="1"/>
  <c r="AY17" i="1"/>
  <c r="AZ17" i="1" s="1"/>
  <c r="AY19" i="1"/>
  <c r="AZ19" i="1" s="1"/>
  <c r="AY28" i="1"/>
  <c r="AZ28" i="1" s="1"/>
  <c r="AY10" i="1"/>
  <c r="AZ10" i="1" s="1"/>
  <c r="AY21" i="1"/>
  <c r="AZ21" i="1" s="1"/>
  <c r="AY30" i="1"/>
  <c r="AZ30" i="1" s="1"/>
  <c r="AY39" i="1"/>
  <c r="AZ39" i="1" s="1"/>
  <c r="AY12" i="1"/>
  <c r="AZ12" i="1" s="1"/>
  <c r="AY32" i="1"/>
  <c r="AZ32" i="1" s="1"/>
  <c r="AY14" i="1"/>
  <c r="AZ14" i="1" s="1"/>
  <c r="AY23" i="1"/>
  <c r="AZ23" i="1" s="1"/>
  <c r="AY25" i="1"/>
  <c r="AZ25" i="1" s="1"/>
  <c r="AY34" i="1"/>
  <c r="AZ34" i="1" s="1"/>
  <c r="AY16" i="1"/>
  <c r="AZ16" i="1" s="1"/>
  <c r="AY27" i="1"/>
  <c r="AZ27" i="1" s="1"/>
  <c r="AY18" i="1"/>
  <c r="AZ18" i="1" s="1"/>
  <c r="AY38" i="1"/>
  <c r="AZ38" i="1" s="1"/>
  <c r="AY20" i="1"/>
  <c r="AZ20" i="1" s="1"/>
  <c r="AY29" i="1"/>
  <c r="AZ29" i="1" s="1"/>
  <c r="AY31" i="1"/>
  <c r="AZ31" i="1" s="1"/>
  <c r="AY36" i="1"/>
  <c r="AZ36" i="1" s="1"/>
  <c r="AY24" i="1"/>
  <c r="AZ24" i="1" s="1"/>
  <c r="AY40" i="1"/>
  <c r="AZ40" i="1" s="1"/>
  <c r="AY11" i="1"/>
  <c r="AZ11" i="1" s="1"/>
  <c r="AY22" i="1"/>
  <c r="AZ22" i="1" s="1"/>
  <c r="AY33" i="1"/>
  <c r="AZ33" i="1" s="1"/>
  <c r="AY13" i="1"/>
  <c r="AZ13" i="1" s="1"/>
  <c r="AY9" i="1"/>
  <c r="AZ9" i="1" s="1"/>
  <c r="BH43" i="1"/>
  <c r="BN43" i="1"/>
  <c r="BA13" i="1"/>
  <c r="BB13" i="1" s="1"/>
  <c r="BA33" i="1"/>
  <c r="BB33" i="1" s="1"/>
  <c r="BA15" i="1"/>
  <c r="BB15" i="1" s="1"/>
  <c r="BA24" i="1"/>
  <c r="BB24" i="1" s="1"/>
  <c r="BA26" i="1"/>
  <c r="BB26" i="1" s="1"/>
  <c r="BA35" i="1"/>
  <c r="BB35" i="1" s="1"/>
  <c r="BA17" i="1"/>
  <c r="BB17" i="1" s="1"/>
  <c r="BA28" i="1"/>
  <c r="BB28" i="1" s="1"/>
  <c r="BA37" i="1"/>
  <c r="BB37" i="1" s="1"/>
  <c r="BA10" i="1"/>
  <c r="BB10" i="1" s="1"/>
  <c r="BA19" i="1"/>
  <c r="BB19" i="1" s="1"/>
  <c r="BA21" i="1"/>
  <c r="BB21" i="1" s="1"/>
  <c r="BA39" i="1"/>
  <c r="BB39" i="1" s="1"/>
  <c r="BA30" i="1"/>
  <c r="BB30" i="1" s="1"/>
  <c r="BA32" i="1"/>
  <c r="BB32" i="1" s="1"/>
  <c r="BA12" i="1"/>
  <c r="BB12" i="1" s="1"/>
  <c r="BA14" i="1"/>
  <c r="BB14" i="1" s="1"/>
  <c r="BA23" i="1"/>
  <c r="BB23" i="1" s="1"/>
  <c r="BA25" i="1"/>
  <c r="BB25" i="1" s="1"/>
  <c r="BA34" i="1"/>
  <c r="BB34" i="1" s="1"/>
  <c r="BA16" i="1"/>
  <c r="BB16" i="1" s="1"/>
  <c r="BA27" i="1"/>
  <c r="BB27" i="1" s="1"/>
  <c r="BA36" i="1"/>
  <c r="BB36" i="1" s="1"/>
  <c r="BA38" i="1"/>
  <c r="BB38" i="1" s="1"/>
  <c r="BA18" i="1"/>
  <c r="BB18" i="1" s="1"/>
  <c r="BA29" i="1"/>
  <c r="BB29" i="1" s="1"/>
  <c r="BA20" i="1"/>
  <c r="BB20" i="1" s="1"/>
  <c r="BA9" i="1"/>
  <c r="BB9" i="1" s="1"/>
  <c r="BA31" i="1"/>
  <c r="BB31" i="1" s="1"/>
  <c r="BA40" i="1"/>
  <c r="BB40" i="1" s="1"/>
  <c r="BA11" i="1"/>
  <c r="BB11" i="1" s="1"/>
  <c r="BA22" i="1"/>
  <c r="BB22" i="1" s="1"/>
  <c r="BJ43" i="1"/>
  <c r="BC11" i="1"/>
  <c r="BD11" i="1" s="1"/>
  <c r="BC20" i="1"/>
  <c r="BD20" i="1" s="1"/>
  <c r="BC22" i="1"/>
  <c r="BD22" i="1" s="1"/>
  <c r="BC40" i="1"/>
  <c r="BD40" i="1" s="1"/>
  <c r="BC31" i="1"/>
  <c r="BD31" i="1" s="1"/>
  <c r="BC33" i="1"/>
  <c r="BD33" i="1" s="1"/>
  <c r="BC13" i="1"/>
  <c r="BD13" i="1" s="1"/>
  <c r="BC15" i="1"/>
  <c r="BD15" i="1" s="1"/>
  <c r="BC24" i="1"/>
  <c r="BD24" i="1" s="1"/>
  <c r="BC26" i="1"/>
  <c r="BD26" i="1" s="1"/>
  <c r="BC35" i="1"/>
  <c r="BD35" i="1" s="1"/>
  <c r="BC17" i="1"/>
  <c r="BD17" i="1" s="1"/>
  <c r="BC28" i="1"/>
  <c r="BD28" i="1" s="1"/>
  <c r="BC10" i="1"/>
  <c r="BD10" i="1" s="1"/>
  <c r="BC21" i="1"/>
  <c r="BD21" i="1" s="1"/>
  <c r="BC37" i="1"/>
  <c r="BD37" i="1" s="1"/>
  <c r="BC39" i="1"/>
  <c r="BD39" i="1" s="1"/>
  <c r="BC19" i="1"/>
  <c r="BD19" i="1" s="1"/>
  <c r="BC30" i="1"/>
  <c r="BD30" i="1" s="1"/>
  <c r="BC12" i="1"/>
  <c r="BD12" i="1" s="1"/>
  <c r="BC23" i="1"/>
  <c r="BD23" i="1" s="1"/>
  <c r="BC32" i="1"/>
  <c r="BD32" i="1" s="1"/>
  <c r="BC14" i="1"/>
  <c r="BD14" i="1" s="1"/>
  <c r="BC34" i="1"/>
  <c r="BD34" i="1" s="1"/>
  <c r="BC16" i="1"/>
  <c r="BD16" i="1" s="1"/>
  <c r="BC25" i="1"/>
  <c r="BD25" i="1" s="1"/>
  <c r="BC27" i="1"/>
  <c r="BD27" i="1" s="1"/>
  <c r="BC9" i="1"/>
  <c r="BD9" i="1" s="1"/>
  <c r="BC36" i="1"/>
  <c r="BD36" i="1" s="1"/>
  <c r="BC18" i="1"/>
  <c r="BD18" i="1" s="1"/>
  <c r="BC29" i="1"/>
  <c r="BD29" i="1" s="1"/>
  <c r="BC38" i="1"/>
  <c r="BD38" i="1" s="1"/>
  <c r="BP43" i="1"/>
  <c r="BL43" i="1"/>
  <c r="AX43" i="1"/>
  <c r="AL42" i="1"/>
  <c r="AL43" i="1" s="1"/>
  <c r="AR42" i="1"/>
  <c r="AR43" i="1" s="1"/>
  <c r="AN42" i="1"/>
  <c r="AN43" i="1" s="1"/>
  <c r="AP42" i="1"/>
  <c r="AP43" i="1" s="1"/>
  <c r="AT42" i="1"/>
  <c r="AT43" i="1" s="1"/>
  <c r="AJ42" i="1"/>
  <c r="AJ43" i="1" s="1"/>
  <c r="T42" i="4"/>
  <c r="T43" i="4" s="1"/>
  <c r="B43" i="4" s="1"/>
  <c r="AV42" i="1"/>
  <c r="AV43" i="1" s="1"/>
  <c r="AD42" i="4"/>
  <c r="AD43" i="4" s="1"/>
  <c r="G43" i="4" s="1"/>
  <c r="R42" i="3"/>
  <c r="R43" i="3" s="1"/>
  <c r="A43" i="3" s="1"/>
  <c r="T42" i="3"/>
  <c r="T43" i="3" s="1"/>
  <c r="B43" i="3" s="1"/>
  <c r="Z42" i="4"/>
  <c r="Z43" i="4" s="1"/>
  <c r="E43" i="4" s="1"/>
  <c r="X42" i="3"/>
  <c r="X43" i="3" s="1"/>
  <c r="D43" i="3" s="1"/>
  <c r="AB42" i="3"/>
  <c r="AB43" i="3" s="1"/>
  <c r="F43" i="3" s="1"/>
  <c r="AB42" i="4"/>
  <c r="AB43" i="4" s="1"/>
  <c r="F43" i="4" s="1"/>
  <c r="AD42" i="3"/>
  <c r="AD43" i="3" s="1"/>
  <c r="G43" i="3" s="1"/>
  <c r="R42" i="4"/>
  <c r="R43" i="4" s="1"/>
  <c r="A43" i="4" s="1"/>
  <c r="Z42" i="3"/>
  <c r="Z43" i="3" s="1"/>
  <c r="E43" i="3" s="1"/>
  <c r="X42" i="4"/>
  <c r="X43" i="4" s="1"/>
  <c r="D43" i="4" s="1"/>
  <c r="V42" i="3"/>
  <c r="V43" i="3" s="1"/>
  <c r="C43" i="3" s="1"/>
  <c r="V42" i="4"/>
  <c r="BA13" i="7" l="1"/>
  <c r="BB13" i="7" s="1"/>
  <c r="AA27" i="9"/>
  <c r="AB27" i="9" s="1"/>
  <c r="AO31" i="7"/>
  <c r="AP31" i="7" s="1"/>
  <c r="BA23" i="7"/>
  <c r="BB23" i="7" s="1"/>
  <c r="BA35" i="7"/>
  <c r="BB35" i="7" s="1"/>
  <c r="AA25" i="9"/>
  <c r="AB25" i="9" s="1"/>
  <c r="BA33" i="7"/>
  <c r="BB33" i="7" s="1"/>
  <c r="AA35" i="8"/>
  <c r="AB35" i="8" s="1"/>
  <c r="AA21" i="8"/>
  <c r="AB21" i="8" s="1"/>
  <c r="AE29" i="7"/>
  <c r="AF29" i="7" s="1"/>
  <c r="AO19" i="7"/>
  <c r="AP19" i="7" s="1"/>
  <c r="AS25" i="7"/>
  <c r="AT25" i="7" s="1"/>
  <c r="AE19" i="7"/>
  <c r="AF19" i="7" s="1"/>
  <c r="AE31" i="7"/>
  <c r="AF31" i="7" s="1"/>
  <c r="BA11" i="7"/>
  <c r="BB11" i="7" s="1"/>
  <c r="BA21" i="7"/>
  <c r="BB21" i="7" s="1"/>
  <c r="AE17" i="9"/>
  <c r="AF17" i="9" s="1"/>
  <c r="BA31" i="7"/>
  <c r="BB31" i="7" s="1"/>
  <c r="S13" i="6"/>
  <c r="T13" i="6" s="1"/>
  <c r="AW21" i="7"/>
  <c r="AX21" i="7" s="1"/>
  <c r="AS23" i="7"/>
  <c r="AT23" i="7" s="1"/>
  <c r="AS33" i="7"/>
  <c r="AT33" i="7" s="1"/>
  <c r="S25" i="8"/>
  <c r="T25" i="8" s="1"/>
  <c r="AE35" i="7"/>
  <c r="AF35" i="7" s="1"/>
  <c r="AS37" i="9"/>
  <c r="AT37" i="9" s="1"/>
  <c r="AO35" i="7"/>
  <c r="AP35" i="7" s="1"/>
  <c r="AO33" i="7"/>
  <c r="AP33" i="7" s="1"/>
  <c r="BA37" i="7"/>
  <c r="BB37" i="7" s="1"/>
  <c r="AE11" i="7"/>
  <c r="AF11" i="7" s="1"/>
  <c r="AS17" i="7"/>
  <c r="AT17" i="7" s="1"/>
  <c r="AE39" i="7"/>
  <c r="AF39" i="7" s="1"/>
  <c r="AE27" i="7"/>
  <c r="AF27" i="7" s="1"/>
  <c r="AO17" i="7"/>
  <c r="AP17" i="7" s="1"/>
  <c r="AO13" i="7"/>
  <c r="AP13" i="7" s="1"/>
  <c r="BA9" i="7"/>
  <c r="BB9" i="7" s="1"/>
  <c r="BA39" i="7"/>
  <c r="BB39" i="7" s="1"/>
  <c r="AE9" i="7"/>
  <c r="AF9" i="7" s="1"/>
  <c r="AA39" i="8"/>
  <c r="AB39" i="8" s="1"/>
  <c r="AS39" i="7"/>
  <c r="AT39" i="7" s="1"/>
  <c r="AS35" i="7"/>
  <c r="AT35" i="7" s="1"/>
  <c r="AS15" i="7"/>
  <c r="AT15" i="7" s="1"/>
  <c r="W39" i="6"/>
  <c r="X39" i="6" s="1"/>
  <c r="AE13" i="6"/>
  <c r="AF13" i="6" s="1"/>
  <c r="AE15" i="7"/>
  <c r="AF15" i="7" s="1"/>
  <c r="AO23" i="7"/>
  <c r="AP23" i="7" s="1"/>
  <c r="AA9" i="8"/>
  <c r="AB9" i="8" s="1"/>
  <c r="AO21" i="7"/>
  <c r="AP21" i="7" s="1"/>
  <c r="AS27" i="7"/>
  <c r="AT27" i="7" s="1"/>
  <c r="AA13" i="8"/>
  <c r="AB13" i="8" s="1"/>
  <c r="AI27" i="7"/>
  <c r="AJ27" i="7" s="1"/>
  <c r="AE13" i="7"/>
  <c r="AF13" i="7" s="1"/>
  <c r="AA21" i="9"/>
  <c r="AB21" i="9" s="1"/>
  <c r="W37" i="7"/>
  <c r="X37" i="7" s="1"/>
  <c r="AO11" i="7"/>
  <c r="AP11" i="7" s="1"/>
  <c r="AO15" i="7"/>
  <c r="AP15" i="7" s="1"/>
  <c r="BA11" i="6"/>
  <c r="BB11" i="6" s="1"/>
  <c r="BA25" i="8"/>
  <c r="BB25" i="8" s="1"/>
  <c r="AO37" i="7"/>
  <c r="AP37" i="7" s="1"/>
  <c r="AS13" i="9"/>
  <c r="AT13" i="9" s="1"/>
  <c r="AO39" i="9"/>
  <c r="AP39" i="9" s="1"/>
  <c r="BA27" i="9"/>
  <c r="BB27" i="9" s="1"/>
  <c r="AA19" i="9"/>
  <c r="AB19" i="9" s="1"/>
  <c r="AE33" i="7"/>
  <c r="AF33" i="7" s="1"/>
  <c r="AS9" i="7"/>
  <c r="AT9" i="7" s="1"/>
  <c r="AO39" i="7"/>
  <c r="AP39" i="7" s="1"/>
  <c r="W21" i="7"/>
  <c r="X21" i="7" s="1"/>
  <c r="AA29" i="7"/>
  <c r="AB29" i="7" s="1"/>
  <c r="AE25" i="7"/>
  <c r="AF25" i="7" s="1"/>
  <c r="AS29" i="7"/>
  <c r="AT29" i="7" s="1"/>
  <c r="AA37" i="8"/>
  <c r="AB37" i="8" s="1"/>
  <c r="AA23" i="8"/>
  <c r="AB23" i="8" s="1"/>
  <c r="AA31" i="8"/>
  <c r="AB31" i="8" s="1"/>
  <c r="AA29" i="8"/>
  <c r="AB29" i="8" s="1"/>
  <c r="BE37" i="8"/>
  <c r="BF37" i="8" s="1"/>
  <c r="S23" i="6"/>
  <c r="T23" i="6" s="1"/>
  <c r="S17" i="6"/>
  <c r="T17" i="6" s="1"/>
  <c r="BA23" i="6"/>
  <c r="BB23" i="6" s="1"/>
  <c r="AA9" i="6"/>
  <c r="AB9" i="6" s="1"/>
  <c r="AE29" i="6"/>
  <c r="AF29" i="6" s="1"/>
  <c r="BA35" i="6"/>
  <c r="BB35" i="6" s="1"/>
  <c r="S27" i="6"/>
  <c r="T27" i="6" s="1"/>
  <c r="AE23" i="6"/>
  <c r="AF23" i="6" s="1"/>
  <c r="W23" i="6"/>
  <c r="X23" i="6" s="1"/>
  <c r="AE25" i="6"/>
  <c r="AF25" i="6" s="1"/>
  <c r="W19" i="6"/>
  <c r="X19" i="6" s="1"/>
  <c r="BA21" i="6"/>
  <c r="BB21" i="6" s="1"/>
  <c r="BA29" i="6"/>
  <c r="BB29" i="6" s="1"/>
  <c r="AE27" i="6"/>
  <c r="AF27" i="6" s="1"/>
  <c r="AS29" i="9"/>
  <c r="AT29" i="9" s="1"/>
  <c r="BA19" i="8"/>
  <c r="BB19" i="8" s="1"/>
  <c r="AO23" i="9"/>
  <c r="AP23" i="9" s="1"/>
  <c r="AO27" i="9"/>
  <c r="AP27" i="9" s="1"/>
  <c r="AS31" i="9"/>
  <c r="AT31" i="9" s="1"/>
  <c r="BA9" i="8"/>
  <c r="BB9" i="8" s="1"/>
  <c r="BE13" i="8"/>
  <c r="BF13" i="8" s="1"/>
  <c r="BA31" i="6"/>
  <c r="BB31" i="6" s="1"/>
  <c r="BA19" i="6"/>
  <c r="BB19" i="6" s="1"/>
  <c r="AA11" i="6"/>
  <c r="AB11" i="6" s="1"/>
  <c r="S27" i="8"/>
  <c r="T27" i="8" s="1"/>
  <c r="W23" i="9"/>
  <c r="X23" i="9" s="1"/>
  <c r="S13" i="9"/>
  <c r="T13" i="9" s="1"/>
  <c r="AA35" i="7"/>
  <c r="AB35" i="7" s="1"/>
  <c r="W35" i="7"/>
  <c r="X35" i="7" s="1"/>
  <c r="S35" i="6"/>
  <c r="T35" i="6" s="1"/>
  <c r="BA17" i="9"/>
  <c r="BB17" i="9" s="1"/>
  <c r="AA37" i="9"/>
  <c r="AB37" i="9" s="1"/>
  <c r="AS17" i="9"/>
  <c r="AT17" i="9" s="1"/>
  <c r="AS39" i="9"/>
  <c r="AT39" i="9" s="1"/>
  <c r="BA27" i="8"/>
  <c r="BB27" i="8" s="1"/>
  <c r="AE11" i="6"/>
  <c r="AF11" i="6" s="1"/>
  <c r="AW21" i="6"/>
  <c r="AX21" i="6" s="1"/>
  <c r="AO27" i="8"/>
  <c r="AP27" i="8" s="1"/>
  <c r="W33" i="7"/>
  <c r="X33" i="7" s="1"/>
  <c r="AE31" i="6"/>
  <c r="AF31" i="6" s="1"/>
  <c r="AW17" i="6"/>
  <c r="AX17" i="6" s="1"/>
  <c r="BA29" i="9"/>
  <c r="BB29" i="9" s="1"/>
  <c r="AS9" i="9"/>
  <c r="AT9" i="9" s="1"/>
  <c r="S39" i="7"/>
  <c r="T39" i="7" s="1"/>
  <c r="AS23" i="9"/>
  <c r="AT23" i="9" s="1"/>
  <c r="AI17" i="7"/>
  <c r="AJ17" i="7" s="1"/>
  <c r="AI33" i="8"/>
  <c r="AJ33" i="8" s="1"/>
  <c r="AA15" i="7"/>
  <c r="AB15" i="7" s="1"/>
  <c r="AS9" i="8"/>
  <c r="AT9" i="8" s="1"/>
  <c r="AS35" i="8"/>
  <c r="AT35" i="8" s="1"/>
  <c r="AO35" i="6"/>
  <c r="AP35" i="6" s="1"/>
  <c r="AS19" i="9"/>
  <c r="AT19" i="9" s="1"/>
  <c r="BA25" i="6"/>
  <c r="BB25" i="6" s="1"/>
  <c r="BA13" i="6"/>
  <c r="BB13" i="6" s="1"/>
  <c r="AA31" i="6"/>
  <c r="AB31" i="6" s="1"/>
  <c r="AI15" i="8"/>
  <c r="AJ15" i="8" s="1"/>
  <c r="AE9" i="6"/>
  <c r="AF9" i="6" s="1"/>
  <c r="W19" i="7"/>
  <c r="X19" i="7" s="1"/>
  <c r="S21" i="8"/>
  <c r="T21" i="8" s="1"/>
  <c r="S11" i="6"/>
  <c r="T11" i="6" s="1"/>
  <c r="W23" i="7"/>
  <c r="X23" i="7" s="1"/>
  <c r="AA31" i="7"/>
  <c r="AB31" i="7" s="1"/>
  <c r="AS27" i="9"/>
  <c r="AT27" i="9" s="1"/>
  <c r="AA11" i="9"/>
  <c r="AB11" i="9" s="1"/>
  <c r="S19" i="8"/>
  <c r="T19" i="8" s="1"/>
  <c r="AO31" i="9"/>
  <c r="AP31" i="9" s="1"/>
  <c r="S31" i="6"/>
  <c r="T31" i="6" s="1"/>
  <c r="AW23" i="9"/>
  <c r="AX23" i="9" s="1"/>
  <c r="AW33" i="9"/>
  <c r="AX33" i="9" s="1"/>
  <c r="S35" i="8"/>
  <c r="T35" i="8" s="1"/>
  <c r="AE19" i="6"/>
  <c r="AF19" i="6" s="1"/>
  <c r="BA37" i="6"/>
  <c r="BB37" i="6" s="1"/>
  <c r="BE39" i="6"/>
  <c r="BF39" i="6" s="1"/>
  <c r="AA21" i="6"/>
  <c r="AB21" i="6" s="1"/>
  <c r="AI39" i="8"/>
  <c r="AJ39" i="8" s="1"/>
  <c r="AA39" i="7"/>
  <c r="AB39" i="7" s="1"/>
  <c r="AE37" i="6"/>
  <c r="AF37" i="6" s="1"/>
  <c r="BA15" i="6"/>
  <c r="BB15" i="6" s="1"/>
  <c r="AA13" i="9"/>
  <c r="AB13" i="9" s="1"/>
  <c r="W27" i="7"/>
  <c r="X27" i="7" s="1"/>
  <c r="AA13" i="6"/>
  <c r="AB13" i="6" s="1"/>
  <c r="AS15" i="9"/>
  <c r="AT15" i="9" s="1"/>
  <c r="S9" i="6"/>
  <c r="T9" i="6" s="1"/>
  <c r="S19" i="6"/>
  <c r="T19" i="6" s="1"/>
  <c r="AE21" i="6"/>
  <c r="AF21" i="6" s="1"/>
  <c r="AE15" i="6"/>
  <c r="AF15" i="6" s="1"/>
  <c r="AI13" i="7"/>
  <c r="AJ13" i="7" s="1"/>
  <c r="W9" i="6"/>
  <c r="X9" i="6" s="1"/>
  <c r="W15" i="6"/>
  <c r="X15" i="6" s="1"/>
  <c r="W25" i="9"/>
  <c r="X25" i="9" s="1"/>
  <c r="BA35" i="8"/>
  <c r="BB35" i="8" s="1"/>
  <c r="AA37" i="6"/>
  <c r="AB37" i="6" s="1"/>
  <c r="BE25" i="8"/>
  <c r="BF25" i="8" s="1"/>
  <c r="AA11" i="8"/>
  <c r="AB11" i="8" s="1"/>
  <c r="S21" i="9"/>
  <c r="T21" i="9" s="1"/>
  <c r="BE31" i="8"/>
  <c r="BF31" i="8" s="1"/>
  <c r="S9" i="8"/>
  <c r="T9" i="8" s="1"/>
  <c r="W35" i="6"/>
  <c r="X35" i="6" s="1"/>
  <c r="AA23" i="9"/>
  <c r="AB23" i="9" s="1"/>
  <c r="BA39" i="6"/>
  <c r="BB39" i="6" s="1"/>
  <c r="AW11" i="6"/>
  <c r="AX11" i="6" s="1"/>
  <c r="AE27" i="8"/>
  <c r="AF27" i="8" s="1"/>
  <c r="BA17" i="6"/>
  <c r="BB17" i="6" s="1"/>
  <c r="BA27" i="6"/>
  <c r="BB27" i="6" s="1"/>
  <c r="BA15" i="8"/>
  <c r="BB15" i="8" s="1"/>
  <c r="S37" i="6"/>
  <c r="T37" i="6" s="1"/>
  <c r="BA39" i="9"/>
  <c r="BB39" i="9" s="1"/>
  <c r="W9" i="7"/>
  <c r="X9" i="7" s="1"/>
  <c r="AA35" i="6"/>
  <c r="AB35" i="6" s="1"/>
  <c r="AE17" i="6"/>
  <c r="AF17" i="6" s="1"/>
  <c r="AS29" i="8"/>
  <c r="AT29" i="8" s="1"/>
  <c r="S33" i="8"/>
  <c r="T33" i="8" s="1"/>
  <c r="BA9" i="6"/>
  <c r="BB9" i="6" s="1"/>
  <c r="AO13" i="6"/>
  <c r="AP13" i="6" s="1"/>
  <c r="BE19" i="8"/>
  <c r="BF19" i="8" s="1"/>
  <c r="AA17" i="6"/>
  <c r="AB17" i="6" s="1"/>
  <c r="S21" i="6"/>
  <c r="T21" i="6" s="1"/>
  <c r="AS33" i="9"/>
  <c r="AT33" i="9" s="1"/>
  <c r="S37" i="8"/>
  <c r="T37" i="8" s="1"/>
  <c r="AW19" i="9"/>
  <c r="AX19" i="9" s="1"/>
  <c r="AW33" i="8"/>
  <c r="AX33" i="8" s="1"/>
  <c r="AA9" i="9"/>
  <c r="AB9" i="9" s="1"/>
  <c r="W25" i="7"/>
  <c r="X25" i="7" s="1"/>
  <c r="AA25" i="6"/>
  <c r="AB25" i="6" s="1"/>
  <c r="AE23" i="8"/>
  <c r="AF23" i="8" s="1"/>
  <c r="S33" i="6"/>
  <c r="T33" i="6" s="1"/>
  <c r="AO31" i="6"/>
  <c r="AP31" i="6" s="1"/>
  <c r="S23" i="8"/>
  <c r="T23" i="8" s="1"/>
  <c r="AO23" i="6"/>
  <c r="AP23" i="6" s="1"/>
  <c r="BA39" i="8"/>
  <c r="BB39" i="8" s="1"/>
  <c r="AA29" i="6"/>
  <c r="AB29" i="6" s="1"/>
  <c r="BA11" i="8"/>
  <c r="BB11" i="8" s="1"/>
  <c r="AO25" i="6"/>
  <c r="AP25" i="6" s="1"/>
  <c r="S31" i="8"/>
  <c r="T31" i="8" s="1"/>
  <c r="AS11" i="8"/>
  <c r="AT11" i="8" s="1"/>
  <c r="AO35" i="9"/>
  <c r="AP35" i="9" s="1"/>
  <c r="F37" i="11"/>
  <c r="F38" i="11"/>
  <c r="S15" i="8"/>
  <c r="T15" i="8" s="1"/>
  <c r="W39" i="7"/>
  <c r="X39" i="7" s="1"/>
  <c r="AI29" i="8"/>
  <c r="AJ29" i="8" s="1"/>
  <c r="AA17" i="7"/>
  <c r="AB17" i="7" s="1"/>
  <c r="AS13" i="8"/>
  <c r="AT13" i="8" s="1"/>
  <c r="AI33" i="6"/>
  <c r="AJ33" i="6" s="1"/>
  <c r="AW39" i="9"/>
  <c r="AX39" i="9" s="1"/>
  <c r="AA39" i="6"/>
  <c r="AB39" i="6" s="1"/>
  <c r="AI13" i="8"/>
  <c r="AJ13" i="8" s="1"/>
  <c r="S13" i="8"/>
  <c r="T13" i="8" s="1"/>
  <c r="AW19" i="8"/>
  <c r="AX19" i="8" s="1"/>
  <c r="AI25" i="8"/>
  <c r="AJ25" i="8" s="1"/>
  <c r="BE17" i="6"/>
  <c r="BF17" i="6" s="1"/>
  <c r="AA19" i="8"/>
  <c r="AB19" i="8" s="1"/>
  <c r="BE11" i="8"/>
  <c r="BF11" i="8" s="1"/>
  <c r="BA21" i="8"/>
  <c r="BB21" i="8" s="1"/>
  <c r="AS35" i="9"/>
  <c r="AT35" i="9" s="1"/>
  <c r="AA33" i="8"/>
  <c r="AB33" i="8" s="1"/>
  <c r="AS23" i="8"/>
  <c r="AT23" i="8" s="1"/>
  <c r="AA15" i="9"/>
  <c r="AB15" i="9" s="1"/>
  <c r="AA33" i="7"/>
  <c r="AB33" i="7" s="1"/>
  <c r="AO9" i="6"/>
  <c r="AP9" i="6" s="1"/>
  <c r="W13" i="7"/>
  <c r="X13" i="7" s="1"/>
  <c r="W27" i="6"/>
  <c r="X27" i="6" s="1"/>
  <c r="AS19" i="8"/>
  <c r="AT19" i="8" s="1"/>
  <c r="W33" i="6"/>
  <c r="X33" i="6" s="1"/>
  <c r="AI17" i="8"/>
  <c r="AJ17" i="8" s="1"/>
  <c r="W17" i="6"/>
  <c r="X17" i="6" s="1"/>
  <c r="AA15" i="8"/>
  <c r="AB15" i="8" s="1"/>
  <c r="S9" i="7"/>
  <c r="T9" i="7" s="1"/>
  <c r="AI33" i="7"/>
  <c r="AJ33" i="7" s="1"/>
  <c r="S29" i="7"/>
  <c r="T29" i="7" s="1"/>
  <c r="AA11" i="7"/>
  <c r="AB11" i="7" s="1"/>
  <c r="AA25" i="7"/>
  <c r="AB25" i="7" s="1"/>
  <c r="AA23" i="7"/>
  <c r="AB23" i="7" s="1"/>
  <c r="W17" i="7"/>
  <c r="X17" i="7" s="1"/>
  <c r="AO15" i="9"/>
  <c r="AP15" i="9" s="1"/>
  <c r="AO17" i="6"/>
  <c r="AP17" i="6" s="1"/>
  <c r="BA23" i="8"/>
  <c r="BB23" i="8" s="1"/>
  <c r="AO33" i="9"/>
  <c r="AP33" i="9" s="1"/>
  <c r="S19" i="7"/>
  <c r="T19" i="7" s="1"/>
  <c r="AA15" i="6"/>
  <c r="AB15" i="6" s="1"/>
  <c r="AW29" i="9"/>
  <c r="AX29" i="9" s="1"/>
  <c r="AI31" i="8"/>
  <c r="AJ31" i="8" s="1"/>
  <c r="AS17" i="8"/>
  <c r="AT17" i="8" s="1"/>
  <c r="AE33" i="6"/>
  <c r="AF33" i="6" s="1"/>
  <c r="BE31" i="6"/>
  <c r="BF31" i="6" s="1"/>
  <c r="W13" i="6"/>
  <c r="X13" i="6" s="1"/>
  <c r="AO19" i="6"/>
  <c r="AP19" i="6" s="1"/>
  <c r="AO17" i="9"/>
  <c r="AP17" i="9" s="1"/>
  <c r="AS27" i="8"/>
  <c r="AT27" i="8" s="1"/>
  <c r="AW23" i="8"/>
  <c r="AX23" i="8" s="1"/>
  <c r="W31" i="7"/>
  <c r="X31" i="7" s="1"/>
  <c r="AS11" i="9"/>
  <c r="AT11" i="9" s="1"/>
  <c r="AI15" i="6"/>
  <c r="AJ15" i="6" s="1"/>
  <c r="S11" i="8"/>
  <c r="T11" i="8" s="1"/>
  <c r="AO25" i="9"/>
  <c r="AP25" i="9" s="1"/>
  <c r="AI19" i="9"/>
  <c r="AJ19" i="9" s="1"/>
  <c r="BE9" i="8"/>
  <c r="BF9" i="8" s="1"/>
  <c r="W29" i="6"/>
  <c r="X29" i="6" s="1"/>
  <c r="S11" i="7"/>
  <c r="T11" i="7" s="1"/>
  <c r="AS21" i="8"/>
  <c r="AT21" i="8" s="1"/>
  <c r="AI25" i="7"/>
  <c r="AJ25" i="7" s="1"/>
  <c r="AA31" i="9"/>
  <c r="AB31" i="9" s="1"/>
  <c r="AA13" i="7"/>
  <c r="AB13" i="7" s="1"/>
  <c r="BE15" i="8"/>
  <c r="BF15" i="8" s="1"/>
  <c r="AI37" i="7"/>
  <c r="AJ37" i="7" s="1"/>
  <c r="AW39" i="8"/>
  <c r="AX39" i="8" s="1"/>
  <c r="AW35" i="9"/>
  <c r="AX35" i="9" s="1"/>
  <c r="AW11" i="7"/>
  <c r="AX11" i="7" s="1"/>
  <c r="W25" i="6"/>
  <c r="X25" i="6" s="1"/>
  <c r="W11" i="9"/>
  <c r="X11" i="9" s="1"/>
  <c r="AI15" i="7"/>
  <c r="AJ15" i="7" s="1"/>
  <c r="AE11" i="9"/>
  <c r="AF11" i="9" s="1"/>
  <c r="S13" i="7"/>
  <c r="T13" i="7" s="1"/>
  <c r="AE15" i="8"/>
  <c r="AF15" i="8" s="1"/>
  <c r="S17" i="8"/>
  <c r="T17" i="8" s="1"/>
  <c r="AO11" i="6"/>
  <c r="AP11" i="6" s="1"/>
  <c r="AW21" i="8"/>
  <c r="AX21" i="8" s="1"/>
  <c r="AI21" i="7"/>
  <c r="AJ21" i="7" s="1"/>
  <c r="AE21" i="9"/>
  <c r="AF21" i="9" s="1"/>
  <c r="AE31" i="9"/>
  <c r="AF31" i="9" s="1"/>
  <c r="AI9" i="7"/>
  <c r="AJ9" i="7" s="1"/>
  <c r="AO33" i="6"/>
  <c r="AP33" i="6" s="1"/>
  <c r="S9" i="9"/>
  <c r="T9" i="9" s="1"/>
  <c r="BE35" i="8"/>
  <c r="BF35" i="8" s="1"/>
  <c r="AI23" i="8"/>
  <c r="AJ23" i="8" s="1"/>
  <c r="AO13" i="9"/>
  <c r="AP13" i="9" s="1"/>
  <c r="BA11" i="9"/>
  <c r="BB11" i="9" s="1"/>
  <c r="AO9" i="9"/>
  <c r="AP9" i="9" s="1"/>
  <c r="S35" i="9"/>
  <c r="T35" i="9" s="1"/>
  <c r="AI31" i="7"/>
  <c r="AJ31" i="7" s="1"/>
  <c r="AW11" i="8"/>
  <c r="AX11" i="8" s="1"/>
  <c r="W19" i="9"/>
  <c r="X19" i="9" s="1"/>
  <c r="S23" i="7"/>
  <c r="T23" i="7" s="1"/>
  <c r="AA27" i="6"/>
  <c r="AB27" i="6" s="1"/>
  <c r="AW9" i="9"/>
  <c r="AX9" i="9" s="1"/>
  <c r="BA19" i="9"/>
  <c r="BB19" i="9" s="1"/>
  <c r="BA13" i="9"/>
  <c r="BB13" i="9" s="1"/>
  <c r="W33" i="9"/>
  <c r="X33" i="9" s="1"/>
  <c r="W15" i="7"/>
  <c r="X15" i="7" s="1"/>
  <c r="BE23" i="6"/>
  <c r="BF23" i="6" s="1"/>
  <c r="AO21" i="6"/>
  <c r="AP21" i="6" s="1"/>
  <c r="AW15" i="7"/>
  <c r="AX15" i="7" s="1"/>
  <c r="AE33" i="8"/>
  <c r="AF33" i="8" s="1"/>
  <c r="BA15" i="9"/>
  <c r="BB15" i="9" s="1"/>
  <c r="AI11" i="8"/>
  <c r="AJ11" i="8" s="1"/>
  <c r="AO27" i="6"/>
  <c r="AP27" i="6" s="1"/>
  <c r="AS37" i="8"/>
  <c r="AT37" i="8" s="1"/>
  <c r="AW39" i="6"/>
  <c r="AX39" i="6" s="1"/>
  <c r="AO29" i="8"/>
  <c r="AP29" i="8" s="1"/>
  <c r="AI29" i="9"/>
  <c r="AJ29" i="9" s="1"/>
  <c r="AO29" i="9"/>
  <c r="AP29" i="9" s="1"/>
  <c r="W21" i="9"/>
  <c r="X21" i="9" s="1"/>
  <c r="BE27" i="8"/>
  <c r="BF27" i="8" s="1"/>
  <c r="AO29" i="6"/>
  <c r="AP29" i="6" s="1"/>
  <c r="AI19" i="8"/>
  <c r="AJ19" i="8" s="1"/>
  <c r="AO37" i="6"/>
  <c r="AP37" i="6" s="1"/>
  <c r="BE15" i="6"/>
  <c r="BF15" i="6" s="1"/>
  <c r="AI19" i="7"/>
  <c r="AJ19" i="7" s="1"/>
  <c r="AI35" i="7"/>
  <c r="AJ35" i="7" s="1"/>
  <c r="AW13" i="6"/>
  <c r="AX13" i="6" s="1"/>
  <c r="AA9" i="7"/>
  <c r="AB9" i="7" s="1"/>
  <c r="AO11" i="9"/>
  <c r="AP11" i="9" s="1"/>
  <c r="AW17" i="9"/>
  <c r="AX17" i="9" s="1"/>
  <c r="W31" i="9"/>
  <c r="X31" i="9" s="1"/>
  <c r="AW31" i="8"/>
  <c r="AX31" i="8" s="1"/>
  <c r="W31" i="6"/>
  <c r="X31" i="6" s="1"/>
  <c r="AA27" i="7"/>
  <c r="AB27" i="7" s="1"/>
  <c r="S11" i="9"/>
  <c r="T11" i="9" s="1"/>
  <c r="AW17" i="8"/>
  <c r="AX17" i="8" s="1"/>
  <c r="AE33" i="9"/>
  <c r="AF33" i="9" s="1"/>
  <c r="S15" i="7"/>
  <c r="T15" i="7" s="1"/>
  <c r="AW33" i="7"/>
  <c r="AX33" i="7" s="1"/>
  <c r="AW23" i="6"/>
  <c r="AX23" i="6" s="1"/>
  <c r="AA19" i="7"/>
  <c r="AB19" i="7" s="1"/>
  <c r="BE29" i="6"/>
  <c r="BF29" i="6" s="1"/>
  <c r="AI11" i="7"/>
  <c r="AJ11" i="7" s="1"/>
  <c r="AI27" i="8"/>
  <c r="AJ27" i="8" s="1"/>
  <c r="AS33" i="8"/>
  <c r="AT33" i="8" s="1"/>
  <c r="AW37" i="9"/>
  <c r="AX37" i="9" s="1"/>
  <c r="AW15" i="8"/>
  <c r="AX15" i="8" s="1"/>
  <c r="W15" i="9"/>
  <c r="X15" i="9" s="1"/>
  <c r="W29" i="9"/>
  <c r="X29" i="9" s="1"/>
  <c r="AE9" i="9"/>
  <c r="AF9" i="9" s="1"/>
  <c r="AW13" i="7"/>
  <c r="AX13" i="7" s="1"/>
  <c r="AW39" i="7"/>
  <c r="AX39" i="7" s="1"/>
  <c r="W17" i="9"/>
  <c r="X17" i="9" s="1"/>
  <c r="AO37" i="9"/>
  <c r="AP37" i="9" s="1"/>
  <c r="AW17" i="7"/>
  <c r="AX17" i="7" s="1"/>
  <c r="AW25" i="7"/>
  <c r="AX25" i="7" s="1"/>
  <c r="BE19" i="6"/>
  <c r="BF19" i="6" s="1"/>
  <c r="S33" i="7"/>
  <c r="T33" i="7" s="1"/>
  <c r="AW29" i="8"/>
  <c r="AX29" i="8" s="1"/>
  <c r="AW27" i="8"/>
  <c r="AX27" i="8" s="1"/>
  <c r="AI29" i="6"/>
  <c r="AJ29" i="6" s="1"/>
  <c r="W37" i="9"/>
  <c r="X37" i="9" s="1"/>
  <c r="B44" i="1"/>
  <c r="AE23" i="9"/>
  <c r="AF23" i="9" s="1"/>
  <c r="H43" i="1"/>
  <c r="C44" i="1"/>
  <c r="S37" i="7"/>
  <c r="T37" i="7" s="1"/>
  <c r="D44" i="1"/>
  <c r="E43" i="1"/>
  <c r="C43" i="1"/>
  <c r="AW29" i="6"/>
  <c r="AX29" i="6" s="1"/>
  <c r="AW19" i="6"/>
  <c r="AX19" i="6" s="1"/>
  <c r="AI35" i="8"/>
  <c r="AJ35" i="8" s="1"/>
  <c r="AS39" i="8"/>
  <c r="AT39" i="8" s="1"/>
  <c r="H44" i="1"/>
  <c r="S31" i="7"/>
  <c r="T31" i="7" s="1"/>
  <c r="S37" i="9"/>
  <c r="T37" i="9" s="1"/>
  <c r="S25" i="7"/>
  <c r="T25" i="7" s="1"/>
  <c r="BA35" i="9"/>
  <c r="BB35" i="9" s="1"/>
  <c r="AW11" i="9"/>
  <c r="AX11" i="9" s="1"/>
  <c r="BE21" i="8"/>
  <c r="BF21" i="8" s="1"/>
  <c r="S29" i="9"/>
  <c r="T29" i="9" s="1"/>
  <c r="AW37" i="8"/>
  <c r="AX37" i="8" s="1"/>
  <c r="AO19" i="8"/>
  <c r="AP19" i="8" s="1"/>
  <c r="S35" i="7"/>
  <c r="T35" i="7" s="1"/>
  <c r="AW27" i="6"/>
  <c r="AX27" i="6" s="1"/>
  <c r="AA33" i="6"/>
  <c r="AB33" i="6" s="1"/>
  <c r="BA13" i="8"/>
  <c r="BB13" i="8" s="1"/>
  <c r="S27" i="7"/>
  <c r="T27" i="7" s="1"/>
  <c r="BE39" i="8"/>
  <c r="BF39" i="8" s="1"/>
  <c r="G43" i="1"/>
  <c r="G44" i="1"/>
  <c r="AW37" i="6"/>
  <c r="AX37" i="6" s="1"/>
  <c r="W9" i="9"/>
  <c r="X9" i="9" s="1"/>
  <c r="AE39" i="8"/>
  <c r="AF39" i="8" s="1"/>
  <c r="AW15" i="9"/>
  <c r="AX15" i="9" s="1"/>
  <c r="E44" i="1"/>
  <c r="S33" i="9"/>
  <c r="T33" i="9" s="1"/>
  <c r="W35" i="9"/>
  <c r="X35" i="9" s="1"/>
  <c r="BA31" i="9"/>
  <c r="BB31" i="9" s="1"/>
  <c r="AE25" i="8"/>
  <c r="AF25" i="8" s="1"/>
  <c r="AW13" i="9"/>
  <c r="AX13" i="9" s="1"/>
  <c r="S19" i="9"/>
  <c r="T19" i="9" s="1"/>
  <c r="AW13" i="8"/>
  <c r="AX13" i="8" s="1"/>
  <c r="BE17" i="8"/>
  <c r="BF17" i="8" s="1"/>
  <c r="AS31" i="8"/>
  <c r="AT31" i="8" s="1"/>
  <c r="AW9" i="8"/>
  <c r="AX9" i="8" s="1"/>
  <c r="BA33" i="8"/>
  <c r="BB33" i="8" s="1"/>
  <c r="S15" i="9"/>
  <c r="T15" i="9" s="1"/>
  <c r="BE33" i="6"/>
  <c r="BF33" i="6" s="1"/>
  <c r="AW15" i="6"/>
  <c r="AX15" i="6" s="1"/>
  <c r="BA23" i="9"/>
  <c r="BB23" i="9" s="1"/>
  <c r="BA17" i="8"/>
  <c r="BB17" i="8" s="1"/>
  <c r="AW35" i="7"/>
  <c r="AX35" i="7" s="1"/>
  <c r="BE37" i="6"/>
  <c r="BF37" i="6" s="1"/>
  <c r="AW23" i="7"/>
  <c r="AX23" i="7" s="1"/>
  <c r="AO9" i="8"/>
  <c r="AP9" i="8" s="1"/>
  <c r="AW27" i="7"/>
  <c r="AX27" i="7" s="1"/>
  <c r="AO11" i="8"/>
  <c r="AP11" i="8" s="1"/>
  <c r="AO33" i="8"/>
  <c r="AP33" i="8" s="1"/>
  <c r="BE9" i="6"/>
  <c r="BF9" i="6" s="1"/>
  <c r="AW19" i="7"/>
  <c r="AX19" i="7" s="1"/>
  <c r="AE31" i="8"/>
  <c r="AF31" i="8" s="1"/>
  <c r="AO25" i="8"/>
  <c r="AP25" i="8" s="1"/>
  <c r="BA33" i="9"/>
  <c r="BB33" i="9" s="1"/>
  <c r="AW31" i="7"/>
  <c r="AX31" i="7" s="1"/>
  <c r="S25" i="9"/>
  <c r="T25" i="9" s="1"/>
  <c r="AW31" i="6"/>
  <c r="AX31" i="6" s="1"/>
  <c r="S17" i="9"/>
  <c r="T17" i="9" s="1"/>
  <c r="AO13" i="8"/>
  <c r="AP13" i="8" s="1"/>
  <c r="AW25" i="6"/>
  <c r="AX25" i="6" s="1"/>
  <c r="AE27" i="9"/>
  <c r="AF27" i="9" s="1"/>
  <c r="BA21" i="9"/>
  <c r="BB21" i="9" s="1"/>
  <c r="AE19" i="9"/>
  <c r="AF19" i="9" s="1"/>
  <c r="AE21" i="8"/>
  <c r="AF21" i="8" s="1"/>
  <c r="W21" i="6"/>
  <c r="X21" i="6" s="1"/>
  <c r="AI39" i="9"/>
  <c r="AJ39" i="9" s="1"/>
  <c r="AI15" i="9"/>
  <c r="AJ15" i="9" s="1"/>
  <c r="AI19" i="6"/>
  <c r="AJ19" i="6" s="1"/>
  <c r="AE35" i="8"/>
  <c r="AF35" i="8" s="1"/>
  <c r="AE29" i="8"/>
  <c r="AF29" i="8" s="1"/>
  <c r="AI21" i="8"/>
  <c r="AJ21" i="8" s="1"/>
  <c r="AE13" i="9"/>
  <c r="AF13" i="9" s="1"/>
  <c r="AE17" i="8"/>
  <c r="AF17" i="8" s="1"/>
  <c r="S27" i="9"/>
  <c r="T27" i="9" s="1"/>
  <c r="BE27" i="6"/>
  <c r="BF27" i="6" s="1"/>
  <c r="AE37" i="9"/>
  <c r="AF37" i="9" s="1"/>
  <c r="AE13" i="8"/>
  <c r="AF13" i="8" s="1"/>
  <c r="BA37" i="8"/>
  <c r="BB37" i="8" s="1"/>
  <c r="AW29" i="7"/>
  <c r="AX29" i="7" s="1"/>
  <c r="AI27" i="9"/>
  <c r="AJ27" i="9" s="1"/>
  <c r="AI31" i="9"/>
  <c r="AJ31" i="9" s="1"/>
  <c r="AE15" i="9"/>
  <c r="AF15" i="9" s="1"/>
  <c r="S31" i="9"/>
  <c r="T31" i="9" s="1"/>
  <c r="BA37" i="9"/>
  <c r="BB37" i="9" s="1"/>
  <c r="AE37" i="8"/>
  <c r="AF37" i="8" s="1"/>
  <c r="AI35" i="6"/>
  <c r="AJ35" i="6" s="1"/>
  <c r="AW25" i="9"/>
  <c r="AX25" i="9" s="1"/>
  <c r="AI21" i="6"/>
  <c r="AJ21" i="6" s="1"/>
  <c r="AI21" i="9"/>
  <c r="AJ21" i="9" s="1"/>
  <c r="AI13" i="6"/>
  <c r="AJ13" i="6" s="1"/>
  <c r="AE29" i="9"/>
  <c r="AF29" i="9" s="1"/>
  <c r="AO23" i="8"/>
  <c r="AP23" i="8" s="1"/>
  <c r="AE19" i="8"/>
  <c r="AF19" i="8" s="1"/>
  <c r="AI35" i="9"/>
  <c r="AJ35" i="9" s="1"/>
  <c r="AW35" i="6"/>
  <c r="AX35" i="6" s="1"/>
  <c r="AW21" i="9"/>
  <c r="AX21" i="9" s="1"/>
  <c r="AI11" i="6"/>
  <c r="AJ11" i="6" s="1"/>
  <c r="AI25" i="6"/>
  <c r="AJ25" i="6" s="1"/>
  <c r="AO17" i="8"/>
  <c r="AP17" i="8" s="1"/>
  <c r="AO15" i="8"/>
  <c r="AP15" i="8" s="1"/>
  <c r="AO39" i="8"/>
  <c r="AP39" i="8" s="1"/>
  <c r="AI37" i="6"/>
  <c r="AJ37" i="6" s="1"/>
  <c r="AI31" i="6"/>
  <c r="AJ31" i="6" s="1"/>
  <c r="BE25" i="6"/>
  <c r="BF25" i="6" s="1"/>
  <c r="AO21" i="8"/>
  <c r="AP21" i="8" s="1"/>
  <c r="AE39" i="9"/>
  <c r="AF39" i="9" s="1"/>
  <c r="AI27" i="6"/>
  <c r="AJ27" i="6" s="1"/>
  <c r="AI17" i="9"/>
  <c r="AJ17" i="9" s="1"/>
  <c r="AI17" i="6"/>
  <c r="AJ17" i="6" s="1"/>
  <c r="BE35" i="6"/>
  <c r="BF35" i="6" s="1"/>
  <c r="BE13" i="6"/>
  <c r="BF13" i="6" s="1"/>
  <c r="AI23" i="9"/>
  <c r="AJ23" i="9" s="1"/>
  <c r="AI33" i="9"/>
  <c r="AJ33" i="9" s="1"/>
  <c r="AI9" i="9"/>
  <c r="AJ9" i="9" s="1"/>
  <c r="AO31" i="8"/>
  <c r="AP31" i="8" s="1"/>
  <c r="AI13" i="9"/>
  <c r="AJ13" i="9" s="1"/>
  <c r="AI23" i="6"/>
  <c r="AJ23" i="6" s="1"/>
  <c r="AI11" i="9"/>
  <c r="AJ11" i="9" s="1"/>
  <c r="L45" i="1"/>
  <c r="X42" i="8"/>
  <c r="X43" i="8" s="1"/>
  <c r="BF42" i="7"/>
  <c r="BF43" i="7" s="1"/>
  <c r="AT42" i="6"/>
  <c r="AT43" i="6" s="1"/>
  <c r="BF42" i="9"/>
  <c r="BF43" i="9" s="1"/>
  <c r="BF42" i="5"/>
  <c r="BF43" i="5" s="1"/>
  <c r="AX42" i="5"/>
  <c r="AX43" i="5" s="1"/>
  <c r="BB42" i="5"/>
  <c r="BB43" i="5" s="1"/>
  <c r="AF42" i="5"/>
  <c r="AF43" i="5" s="1"/>
  <c r="AJ42" i="5"/>
  <c r="AJ43" i="5" s="1"/>
  <c r="AB42" i="5"/>
  <c r="AB43" i="5" s="1"/>
  <c r="AP42" i="5"/>
  <c r="AP43" i="5" s="1"/>
  <c r="T42" i="5"/>
  <c r="T43" i="5" s="1"/>
  <c r="X42" i="5"/>
  <c r="X43" i="5" s="1"/>
  <c r="AT42" i="5"/>
  <c r="AT43" i="5" s="1"/>
  <c r="V43" i="4"/>
  <c r="C43" i="4" s="1"/>
  <c r="L43" i="1"/>
  <c r="L42" i="1"/>
  <c r="BD43" i="1"/>
  <c r="BB43" i="1"/>
  <c r="BF43" i="1"/>
  <c r="AZ43" i="1"/>
  <c r="B43" i="1"/>
  <c r="AT42" i="7" l="1"/>
  <c r="AT43" i="7" s="1"/>
  <c r="BB42" i="7"/>
  <c r="BB43" i="7" s="1"/>
  <c r="AP42" i="7"/>
  <c r="AP43" i="7" s="1"/>
  <c r="AF42" i="7"/>
  <c r="AF43" i="7" s="1"/>
  <c r="AB42" i="8"/>
  <c r="AB43" i="8" s="1"/>
  <c r="BB42" i="6"/>
  <c r="BB43" i="6" s="1"/>
  <c r="AF42" i="6"/>
  <c r="AF43" i="6" s="1"/>
  <c r="T42" i="6"/>
  <c r="T43" i="6" s="1"/>
  <c r="AT42" i="9"/>
  <c r="AT43" i="9" s="1"/>
  <c r="AB42" i="9"/>
  <c r="AB43" i="9" s="1"/>
  <c r="X42" i="7"/>
  <c r="X43" i="7" s="1"/>
  <c r="T42" i="8"/>
  <c r="T43" i="8" s="1"/>
  <c r="AT42" i="8"/>
  <c r="AT43" i="8" s="1"/>
  <c r="AP42" i="6"/>
  <c r="AP43" i="6" s="1"/>
  <c r="AP42" i="9"/>
  <c r="AP43" i="9" s="1"/>
  <c r="AB42" i="7"/>
  <c r="AB43" i="7" s="1"/>
  <c r="X42" i="6"/>
  <c r="X43" i="6" s="1"/>
  <c r="AB42" i="6"/>
  <c r="AB43" i="6" s="1"/>
  <c r="BF42" i="8"/>
  <c r="BF43" i="8" s="1"/>
  <c r="AJ42" i="7"/>
  <c r="AJ43" i="7" s="1"/>
  <c r="AF42" i="8"/>
  <c r="AF43" i="8" s="1"/>
  <c r="X42" i="9"/>
  <c r="X43" i="9" s="1"/>
  <c r="T42" i="7"/>
  <c r="T43" i="7" s="1"/>
  <c r="F44" i="1"/>
  <c r="AX42" i="8"/>
  <c r="AX43" i="8" s="1"/>
  <c r="BB42" i="8"/>
  <c r="BB43" i="8" s="1"/>
  <c r="D43" i="1"/>
  <c r="F43" i="1" s="1"/>
  <c r="T42" i="9"/>
  <c r="T43" i="9" s="1"/>
  <c r="AJ42" i="8"/>
  <c r="AJ43" i="8" s="1"/>
  <c r="AX42" i="7"/>
  <c r="AX43" i="7" s="1"/>
  <c r="AX42" i="9"/>
  <c r="AX43" i="9" s="1"/>
  <c r="BB42" i="9"/>
  <c r="BB43" i="9" s="1"/>
  <c r="AX42" i="6"/>
  <c r="AX43" i="6" s="1"/>
  <c r="AP42" i="8"/>
  <c r="AP43" i="8" s="1"/>
  <c r="AF42" i="9"/>
  <c r="AF43" i="9" s="1"/>
  <c r="BF42" i="6"/>
  <c r="BF43" i="6" s="1"/>
  <c r="AJ42" i="9"/>
  <c r="AJ43" i="9" s="1"/>
  <c r="AJ42" i="6"/>
  <c r="AJ43" i="6" s="1"/>
  <c r="P43" i="5"/>
  <c r="AL43" i="5"/>
  <c r="AL43" i="7" l="1"/>
  <c r="P43" i="6"/>
  <c r="P43" i="7"/>
  <c r="P43" i="8"/>
  <c r="AL43" i="8"/>
  <c r="P43" i="9"/>
  <c r="AL43" i="9"/>
  <c r="J43" i="1"/>
  <c r="L44" i="1"/>
  <c r="AL43" i="6"/>
  <c r="J42" i="1" l="1"/>
  <c r="J44" i="1"/>
  <c r="J45" i="1"/>
</calcChain>
</file>

<file path=xl/sharedStrings.xml><?xml version="1.0" encoding="utf-8"?>
<sst xmlns="http://schemas.openxmlformats.org/spreadsheetml/2006/main" count="733" uniqueCount="299">
  <si>
    <t>Montag</t>
  </si>
  <si>
    <t>Dienstag</t>
  </si>
  <si>
    <t>Mittwoch</t>
  </si>
  <si>
    <t>Donnerstag</t>
  </si>
  <si>
    <t>Freitag</t>
  </si>
  <si>
    <t>Lunedi</t>
  </si>
  <si>
    <t>Martedi</t>
  </si>
  <si>
    <t>Giovedi</t>
  </si>
  <si>
    <t>Venerdi</t>
  </si>
  <si>
    <t>Glindesdi</t>
  </si>
  <si>
    <t>DE</t>
  </si>
  <si>
    <t>IT</t>
  </si>
  <si>
    <t>RG</t>
  </si>
  <si>
    <t>VALL</t>
  </si>
  <si>
    <t>PUT</t>
  </si>
  <si>
    <t>SURS</t>
  </si>
  <si>
    <t>SURM</t>
  </si>
  <si>
    <t>SA</t>
  </si>
  <si>
    <t>SHP ISS</t>
  </si>
  <si>
    <t>Wald</t>
  </si>
  <si>
    <t>BS</t>
  </si>
  <si>
    <t>*</t>
  </si>
  <si>
    <t>2. KG</t>
  </si>
  <si>
    <t>1. KG</t>
  </si>
  <si>
    <t>MFE</t>
  </si>
  <si>
    <t>Sportkids</t>
  </si>
  <si>
    <t>Pause</t>
  </si>
  <si>
    <t>Mittag</t>
  </si>
  <si>
    <t>Dauer</t>
  </si>
  <si>
    <t>h</t>
  </si>
  <si>
    <t>L</t>
  </si>
  <si>
    <t>Sprache</t>
  </si>
  <si>
    <t>Instrucziun</t>
  </si>
  <si>
    <t>God</t>
  </si>
  <si>
    <t>EMT</t>
  </si>
  <si>
    <t>Posa</t>
  </si>
  <si>
    <t>Disc.</t>
  </si>
  <si>
    <t>Mezdi</t>
  </si>
  <si>
    <t>SHP IFP</t>
  </si>
  <si>
    <t>Andere LP</t>
  </si>
  <si>
    <t>KLP</t>
  </si>
  <si>
    <t>Total</t>
  </si>
  <si>
    <t>Anz. L.</t>
  </si>
  <si>
    <t>von</t>
  </si>
  <si>
    <t>bis</t>
  </si>
  <si>
    <t>Mo</t>
  </si>
  <si>
    <t>Di</t>
  </si>
  <si>
    <t>Mi</t>
  </si>
  <si>
    <t>Do</t>
  </si>
  <si>
    <t>Fr</t>
  </si>
  <si>
    <t>Stundenplan Kindergarten</t>
  </si>
  <si>
    <t>Schule</t>
  </si>
  <si>
    <t>Natel-Nr.</t>
  </si>
  <si>
    <t>Anz. KG 1</t>
  </si>
  <si>
    <t>Anz. KG 2</t>
  </si>
  <si>
    <t>Mail</t>
  </si>
  <si>
    <t>Obl. Unt.</t>
  </si>
  <si>
    <t>Res</t>
  </si>
  <si>
    <t>Besp./KLL</t>
  </si>
  <si>
    <t>Maria Muster</t>
  </si>
  <si>
    <t>maria.muster@schule-bündnerrheintal.ch</t>
  </si>
  <si>
    <t>Muster - Pitgongas</t>
  </si>
  <si>
    <t>079 111 22 33</t>
  </si>
  <si>
    <t>Muster Hans</t>
  </si>
  <si>
    <t>Unt.</t>
  </si>
  <si>
    <t>Lündeschdi</t>
  </si>
  <si>
    <t>Mardi</t>
  </si>
  <si>
    <t>Marcurdi</t>
  </si>
  <si>
    <t>Giövgia</t>
  </si>
  <si>
    <t>Venderdi</t>
  </si>
  <si>
    <t>2. sc.</t>
  </si>
  <si>
    <t>1. sc.</t>
  </si>
  <si>
    <t>mag. cl.</t>
  </si>
  <si>
    <t>pin-p</t>
  </si>
  <si>
    <t>pin-iss</t>
  </si>
  <si>
    <t>ass.</t>
  </si>
  <si>
    <t>pr. lin.</t>
  </si>
  <si>
    <t>otras pi</t>
  </si>
  <si>
    <t>MS</t>
  </si>
  <si>
    <t>Instr. obl.</t>
  </si>
  <si>
    <t>total</t>
  </si>
  <si>
    <t>Quant. lecz.</t>
  </si>
  <si>
    <t>da</t>
  </si>
  <si>
    <t>fin</t>
  </si>
  <si>
    <t>Urari da scolina</t>
  </si>
  <si>
    <t>Scoula</t>
  </si>
  <si>
    <t>Nom e prenom</t>
  </si>
  <si>
    <t>Nr. natel</t>
  </si>
  <si>
    <t>Scolars gr.</t>
  </si>
  <si>
    <t>Scolars pi.</t>
  </si>
  <si>
    <t>Lingua</t>
  </si>
  <si>
    <t>@</t>
  </si>
  <si>
    <t>AZ SuS</t>
  </si>
  <si>
    <t>Temp d'entr. SeS</t>
  </si>
  <si>
    <t>Die grau hinterlegten Felder im Kopfteil sind auszufüllen.</t>
  </si>
  <si>
    <t>Abkürzungen</t>
  </si>
  <si>
    <t>Auffangzeit für Schülerinnen und Schüler unter Aufsicht der Lehrperson</t>
  </si>
  <si>
    <t>Allgemeiner Unterricht im Kindergarten, inkl. Freispiel etc., jedoch ohne Wald, Bewegung und Sport, Musikalische Früherziehung, Sportkids.</t>
  </si>
  <si>
    <t>Bewegung und Sport</t>
  </si>
  <si>
    <t xml:space="preserve">Regelmässiger Unterricht im Wald (auch wenn alternierend alle zwei Wochen). </t>
  </si>
  <si>
    <t>Musikalische Früherziehung / Grundkurs Musik. Ergänzender freiwilliger Unterricht.</t>
  </si>
  <si>
    <t>Freiwillige Angebote wie Sportkids etc.</t>
  </si>
  <si>
    <t>2025/2026</t>
  </si>
  <si>
    <t>2026/2027</t>
  </si>
  <si>
    <t>2027/2028</t>
  </si>
  <si>
    <t>2028/2029</t>
  </si>
  <si>
    <t>2029/2030</t>
  </si>
  <si>
    <t>2025/2027</t>
  </si>
  <si>
    <t>2025/2028</t>
  </si>
  <si>
    <t>2025/2029</t>
  </si>
  <si>
    <t>2025/2030</t>
  </si>
  <si>
    <t>2025/2031</t>
  </si>
  <si>
    <t>2026/2028</t>
  </si>
  <si>
    <t>2026/2029</t>
  </si>
  <si>
    <t>2026/2030</t>
  </si>
  <si>
    <t>2026/2031</t>
  </si>
  <si>
    <t>2026/2032</t>
  </si>
  <si>
    <t>2027/2029</t>
  </si>
  <si>
    <t>2027/2030</t>
  </si>
  <si>
    <t>2027/2031</t>
  </si>
  <si>
    <t>2027/2032</t>
  </si>
  <si>
    <t>2027/2033</t>
  </si>
  <si>
    <t>2028/2030</t>
  </si>
  <si>
    <t>2028/2031</t>
  </si>
  <si>
    <t>2028/2032</t>
  </si>
  <si>
    <t>2028/2033</t>
  </si>
  <si>
    <t>2028/2034</t>
  </si>
  <si>
    <t>2029/2031</t>
  </si>
  <si>
    <t>2029/2032</t>
  </si>
  <si>
    <t>2029/2033</t>
  </si>
  <si>
    <t>2029/2034</t>
  </si>
  <si>
    <t>2029/2035</t>
  </si>
  <si>
    <t>Besprechung / Klassenlehrerlektion. Muss im Stundenplan vermerkt sein.</t>
  </si>
  <si>
    <t>Pausenzeiten vermerken. Fällt die 5-Min-Pause weg, muss dies mit dem Schulinspektorat geklärt werden.</t>
  </si>
  <si>
    <t>Mittagszeiten</t>
  </si>
  <si>
    <t>Obligatorischer Unterricht (Grosse mind. 24 Lekt., Kleine mind. 22 Lekt.)</t>
  </si>
  <si>
    <t>Einsatz der Schulassistenz</t>
  </si>
  <si>
    <t>Anzahl Lektionen</t>
  </si>
  <si>
    <t>Name und Vorname</t>
  </si>
  <si>
    <t>Klassenlehrperson. Bei Teamteaching ist eine LP als KLP zu bezeichnen, die andere(n) als FLP.</t>
  </si>
  <si>
    <t>Fachlehrperson</t>
  </si>
  <si>
    <t>FLP</t>
  </si>
  <si>
    <t>SHP der Sonderschule (ISS-Förderung)</t>
  </si>
  <si>
    <t>SHP der Schule (IF P oder IFoL)</t>
  </si>
  <si>
    <t>Leerer Platzhalter für versch. Hinweise</t>
  </si>
  <si>
    <t>Standardsprache</t>
  </si>
  <si>
    <t>Umgangssprache</t>
  </si>
  <si>
    <t>Auffangzeit</t>
  </si>
  <si>
    <t>Wald kleine</t>
  </si>
  <si>
    <t>Wald grosse</t>
  </si>
  <si>
    <t>Wald alle</t>
  </si>
  <si>
    <t>Vorname SHP</t>
  </si>
  <si>
    <t>Nachname LP 1</t>
  </si>
  <si>
    <t>Vorname LP 1</t>
  </si>
  <si>
    <t>Nachname LP 2</t>
  </si>
  <si>
    <t>Vorname LP 2</t>
  </si>
  <si>
    <t>Organisatorische Angaben</t>
  </si>
  <si>
    <t>Nachname ISS-SHP</t>
  </si>
  <si>
    <t>Vorname ISS-SHP</t>
  </si>
  <si>
    <t>Nachname SHP</t>
  </si>
  <si>
    <t>Schulträger</t>
  </si>
  <si>
    <t>Bezeichnung Kindergarten</t>
  </si>
  <si>
    <t>Telefon (freiw.)</t>
  </si>
  <si>
    <t>IF</t>
  </si>
  <si>
    <t>ISS</t>
  </si>
  <si>
    <t>Erw. Tagesstrukturen</t>
  </si>
  <si>
    <t>BS kleine</t>
  </si>
  <si>
    <t>BS grosse</t>
  </si>
  <si>
    <t>BS alle</t>
  </si>
  <si>
    <t>Obl. Lekt. grosse</t>
  </si>
  <si>
    <t>Obl. Lekt. kleine</t>
  </si>
  <si>
    <t>Anzahl kleine</t>
  </si>
  <si>
    <t>Anzahl grosse</t>
  </si>
  <si>
    <t>Besprechung</t>
  </si>
  <si>
    <t>SHP</t>
  </si>
  <si>
    <t>Anz. Lekt.</t>
  </si>
  <si>
    <t>Gesamt</t>
  </si>
  <si>
    <t>Hinweise</t>
  </si>
  <si>
    <t>Im roten Feld (Registerblatt SP Zelle B7) allenfalls die Sprache ändern. Zeiten im Format hh:mm (kein Komma etc.) erfassen. Fünf-Minuten-Pausen bedenken! Bei der Verwendung eines falschen Formats wie z. B. 1615 h oder 16.15 werden die Zahlen falsch berechnet.</t>
  </si>
  <si>
    <t>Lokalität</t>
  </si>
  <si>
    <t>Pensen / Ressourcen (Lekt.)</t>
  </si>
  <si>
    <t>1. LP</t>
  </si>
  <si>
    <t>2. LP</t>
  </si>
  <si>
    <t>LP</t>
  </si>
  <si>
    <t>Unterricht kleine</t>
  </si>
  <si>
    <t>Unterricht grosse</t>
  </si>
  <si>
    <t>Unterricht alle</t>
  </si>
  <si>
    <t>Auffangzeit (Minuten)</t>
  </si>
  <si>
    <t>Die Pensen umfassen Unterricht, Klassenlehrerfunktion, Altersentlastung, bezahlte Besprechungen und andere bezahlte Lektionen.</t>
  </si>
  <si>
    <t>min</t>
  </si>
  <si>
    <t>h:min</t>
  </si>
  <si>
    <t>+41</t>
  </si>
  <si>
    <t>Mercoledì</t>
  </si>
  <si>
    <t>Ins di classe</t>
  </si>
  <si>
    <t>PCS</t>
  </si>
  <si>
    <t>PCS ISS</t>
  </si>
  <si>
    <t>Assistente</t>
  </si>
  <si>
    <t>Ins di materia</t>
  </si>
  <si>
    <t>marginale</t>
  </si>
  <si>
    <t>lezione</t>
  </si>
  <si>
    <t>bosco</t>
  </si>
  <si>
    <t>Pausa</t>
  </si>
  <si>
    <t>movimento/sport</t>
  </si>
  <si>
    <t>corso base MU</t>
  </si>
  <si>
    <t>Colloqui</t>
  </si>
  <si>
    <t>Pranzo</t>
  </si>
  <si>
    <t>Totale</t>
  </si>
  <si>
    <t>No. Lezioni</t>
  </si>
  <si>
    <t xml:space="preserve">da </t>
  </si>
  <si>
    <t xml:space="preserve">a </t>
  </si>
  <si>
    <t>Scuola</t>
  </si>
  <si>
    <t>Cognome e nome</t>
  </si>
  <si>
    <t>Cellulare</t>
  </si>
  <si>
    <t>Allievi SI 0</t>
  </si>
  <si>
    <t>Lezioni marginali con assistenza da parte dell'insegnante</t>
  </si>
  <si>
    <t>I campi con sfondo grigio nell'intestazione devono essere compilati.</t>
  </si>
  <si>
    <t>Se necessario, cambiare la lingua nel campo rosso (orario, cella B7). Inserite gli orari nel formato hh:mm (senza virgola, ecc.). Ricordate le pause di cinque minuti!</t>
  </si>
  <si>
    <t>Lezioni generali nella scuola dell'infanzia, incluso il gioco libero, ma senza bosco, movimento e sport, corso base di educazione musicale , Sportkids.</t>
  </si>
  <si>
    <t xml:space="preserve">Lezioni regolari nel bosco (anche se alternate ogni quindici giorni). </t>
  </si>
  <si>
    <t>Movimento e sport</t>
  </si>
  <si>
    <t>Educazione musicale / corso base. Offerte di lezioni supplementari facoltative.</t>
  </si>
  <si>
    <t>Colloquio/lezione insegnante di classe. Deve essere annotato nell'orario.</t>
  </si>
  <si>
    <t>Insegnamento obbligatorio (grandi min, 24 lezioni, piccoli minimo 22 lezioni</t>
  </si>
  <si>
    <t>Offerte facoltative come Sportkids, ecc.</t>
  </si>
  <si>
    <t>Prendere nota degli orari delle pause. Chiarire con l'Ispettorato scolastico nel caso in cui la pausa dei 5 min. dovesse essere annullata</t>
  </si>
  <si>
    <t>Insegnamento obbligatorio (grandi minimo 24 lezioni, piccoli minimo 22 lezioni</t>
  </si>
  <si>
    <t>Impiego dell'assistente scolastico</t>
  </si>
  <si>
    <t>Numero di lezioni</t>
  </si>
  <si>
    <t>Indicazioni generali e abbreviazioni</t>
  </si>
  <si>
    <t>Insegnante di classe. In caso di co-docenza è necessario indicare l'insegnante di classe, l'altro come insegnante di materia</t>
  </si>
  <si>
    <t>Insegnante di materia</t>
  </si>
  <si>
    <t>PCS della sede (PIP o PIsA)</t>
  </si>
  <si>
    <t>PCS dell'istruzione speciale (Promozione ISS)</t>
  </si>
  <si>
    <t>Segnaposto vuoto per varie note</t>
  </si>
  <si>
    <t>Italiano scritto</t>
  </si>
  <si>
    <t>Italiano parlato</t>
  </si>
  <si>
    <t>Marginale</t>
  </si>
  <si>
    <t>Lezione piccoli</t>
  </si>
  <si>
    <t>Lezione grandi</t>
  </si>
  <si>
    <t>Lezione tutti</t>
  </si>
  <si>
    <t>Bosco piccoli</t>
  </si>
  <si>
    <t>Bosco grandi</t>
  </si>
  <si>
    <t>Bosco tutti</t>
  </si>
  <si>
    <t>Ulteriori strutture diurne</t>
  </si>
  <si>
    <t>Indicazioni organizzative</t>
  </si>
  <si>
    <t>Cognome PCS</t>
  </si>
  <si>
    <t>Nome PCS</t>
  </si>
  <si>
    <t>Cognome PCS-ISS</t>
  </si>
  <si>
    <t>Nome PCS-ISS</t>
  </si>
  <si>
    <t>Ente scolastico</t>
  </si>
  <si>
    <t>Sede</t>
  </si>
  <si>
    <t>Telefono</t>
  </si>
  <si>
    <t>Lezioni obb. piccoli</t>
  </si>
  <si>
    <t>Lezioni obb. grandi</t>
  </si>
  <si>
    <t xml:space="preserve">Bosco </t>
  </si>
  <si>
    <t xml:space="preserve">Incarichi </t>
  </si>
  <si>
    <t>AS</t>
  </si>
  <si>
    <t xml:space="preserve">lingua </t>
  </si>
  <si>
    <t>Tempo marginale (minuti)</t>
  </si>
  <si>
    <t>I volumi di impiego comprendono lezioni, funzione di insegnante di classe, sgravio per anzianità, colloqui retribuiti e altre lezioni retribuite.</t>
  </si>
  <si>
    <t>SI 2 (6 anni)</t>
  </si>
  <si>
    <t>SI 1 (5 anni)</t>
  </si>
  <si>
    <t>SI 0 (4 anni)</t>
  </si>
  <si>
    <t>Allievi 4-5 anni</t>
  </si>
  <si>
    <t>Allievi 6 anni</t>
  </si>
  <si>
    <t>Cognome ins. di classe</t>
  </si>
  <si>
    <t>Nome  ins. di classe</t>
  </si>
  <si>
    <t>Insegnante di classe</t>
  </si>
  <si>
    <t>Paese</t>
  </si>
  <si>
    <t>Sport e movimento piccoli</t>
  </si>
  <si>
    <t>Sport e movimento grandi</t>
  </si>
  <si>
    <t>Sport e movimento  tutti</t>
  </si>
  <si>
    <t>ins. di classe</t>
  </si>
  <si>
    <t>Totale lezioni</t>
  </si>
  <si>
    <t>Insegnante</t>
  </si>
  <si>
    <t>Ins. di materia</t>
  </si>
  <si>
    <t>L'orario approvato dalla direzione scolastica e dal consiglio scolastico deve essere inviato all'ispettrice/ispettore responsabile.</t>
  </si>
  <si>
    <t>Cognome AS</t>
  </si>
  <si>
    <t>Nome AS</t>
  </si>
  <si>
    <t>Nachname SA</t>
  </si>
  <si>
    <t>Vorname SA</t>
  </si>
  <si>
    <t>Orario settimanale scuola dell'infanzia</t>
  </si>
  <si>
    <t>PiP-Pisa</t>
  </si>
  <si>
    <t>Numero all. 4 anni</t>
  </si>
  <si>
    <t>Numero all. 5 anni</t>
  </si>
  <si>
    <t>Numero all. 6 anni</t>
  </si>
  <si>
    <t>no. di lez. sett. frequentate:</t>
  </si>
  <si>
    <t>Cognome co-docente</t>
  </si>
  <si>
    <t>Nome co-docente</t>
  </si>
  <si>
    <t xml:space="preserve">Compilare le lezioni come segue:
- parte superiore = contenuto (lezione, movimento, bosco, 
  marginale)
- parte inferiore a sinistra = misura di promozione (PiP, ISS) 
- parte inferiore a destra = ulteriori informazioni come ad 
  esempio,aula ,  ecc.)  </t>
  </si>
  <si>
    <t>GoSI25</t>
  </si>
  <si>
    <t xml:space="preserve"> </t>
  </si>
  <si>
    <t>Indicare i volumi di impiego in lezioni per  i singoli insegnanti</t>
  </si>
  <si>
    <t>Nella parte superiore (riga 8 ) e centrale dell'orario (riga 245), inserire l'insegnante  responsabile per la rispettiva mezza giornata. Se il pomeriggio è lo stesso del mattino, la parte centrale (righe 25 e 25) può anche essere lasciata vuota. Questa indicazione è importante nel caso di una co-docenza.</t>
  </si>
  <si>
    <t>Se vengono scolarizzati allievi di 4 anni è necessario indicare il numero di lezioni che essi frequentano. Per avere diritto ai contributi cantonali gli allievi di 4 anni devono frequentare le 22 lezioni previste dalla legge.</t>
  </si>
  <si>
    <t>Prada</t>
  </si>
  <si>
    <t xml:space="preserve">Paese </t>
  </si>
  <si>
    <r>
      <t xml:space="preserve">Compilare i dati corrispondenti nel foglio di lavoro "Orario settimanale" (celle D42 ecc.). Le informazioni corrispondenti nell'intestazione vengono quindi compilate automaticamente.
Insegnante di classe (paese di provenienza del docente)
In caso </t>
    </r>
    <r>
      <rPr>
        <sz val="11"/>
        <rFont val="Arial"/>
        <family val="2"/>
      </rPr>
      <t>di co-docenza</t>
    </r>
    <r>
      <rPr>
        <sz val="11"/>
        <color theme="1"/>
        <rFont val="Arial"/>
        <family val="2"/>
      </rPr>
      <t xml:space="preserve"> è necessario indicare  l'altra/o insegnante come  co-docente, se collabora alla pari con un altra/o docente.
PCS: pedagogista curativo scolastico, responsabile per le lezioni PiP oppure Pisa oppure entrambi PiP-Pisa
PCS-ISS: insegnante responsabile per le lezioni ISS 
AS: assistente </t>
    </r>
  </si>
  <si>
    <t>località della sede scolastica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</si>
</sst>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400]h:mm:ss\ AM/PM"/>
    <numFmt numFmtId="165" formatCode="h/mm"/>
    <numFmt numFmtId="166" formatCode="0.0"/>
  </numFmts>
  <fonts count="28" x14ac:knownFonts="1">
    <font>
      <sz val="11"/>
      <color theme="1"/>
      <name val="Calibri"/>
      <family val="2"/>
      <scheme val="minor"/>
    </font>
    <font>
      <b/>
      <sz val="11"/>
      <color theme="1"/>
      <name val="Calibri"/>
      <family val="2"/>
      <scheme val="minor"/>
    </font>
    <font>
      <sz val="10"/>
      <color theme="1"/>
      <name val="Arial"/>
      <family val="2"/>
    </font>
    <font>
      <b/>
      <sz val="10"/>
      <color theme="0"/>
      <name val="Arial"/>
      <family val="2"/>
    </font>
    <font>
      <sz val="10"/>
      <color theme="0"/>
      <name val="Arial"/>
      <family val="2"/>
    </font>
    <font>
      <b/>
      <sz val="10"/>
      <color theme="1"/>
      <name val="Arial"/>
      <family val="2"/>
    </font>
    <font>
      <i/>
      <sz val="10"/>
      <color theme="1"/>
      <name val="Arial"/>
      <family val="2"/>
    </font>
    <font>
      <sz val="12"/>
      <color theme="1"/>
      <name val="Arial"/>
      <family val="2"/>
    </font>
    <font>
      <u/>
      <sz val="11"/>
      <color theme="10"/>
      <name val="Calibri"/>
      <family val="2"/>
      <scheme val="minor"/>
    </font>
    <font>
      <sz val="18"/>
      <color theme="1"/>
      <name val="Arial"/>
      <family val="2"/>
    </font>
    <font>
      <sz val="10"/>
      <color rgb="FFC00000"/>
      <name val="Arial"/>
      <family val="2"/>
    </font>
    <font>
      <sz val="10"/>
      <color theme="3"/>
      <name val="Arial"/>
      <family val="2"/>
    </font>
    <font>
      <sz val="10"/>
      <name val="Arial"/>
      <family val="2"/>
    </font>
    <font>
      <sz val="10"/>
      <color theme="4" tint="0.499984740745262"/>
      <name val="Arial"/>
      <family val="2"/>
    </font>
    <font>
      <sz val="10"/>
      <color theme="7" tint="-0.249977111117893"/>
      <name val="Arial"/>
      <family val="2"/>
    </font>
    <font>
      <sz val="10"/>
      <color theme="10"/>
      <name val="Arial"/>
      <family val="2"/>
    </font>
    <font>
      <sz val="11"/>
      <color theme="1"/>
      <name val="Arial"/>
      <family val="2"/>
    </font>
    <font>
      <b/>
      <sz val="14"/>
      <color theme="1"/>
      <name val="Arial"/>
      <family val="2"/>
    </font>
    <font>
      <b/>
      <sz val="18"/>
      <color theme="1"/>
      <name val="Arial"/>
      <family val="2"/>
    </font>
    <font>
      <sz val="8"/>
      <color theme="1"/>
      <name val="Arial"/>
      <family val="2"/>
    </font>
    <font>
      <sz val="20"/>
      <color theme="1"/>
      <name val="Arial"/>
      <family val="2"/>
    </font>
    <font>
      <sz val="20"/>
      <color theme="0"/>
      <name val="Arial"/>
      <family val="2"/>
    </font>
    <font>
      <sz val="11"/>
      <color theme="0"/>
      <name val="Arial"/>
      <family val="2"/>
    </font>
    <font>
      <sz val="9"/>
      <color theme="1"/>
      <name val="Arial"/>
      <family val="2"/>
    </font>
    <font>
      <b/>
      <sz val="10"/>
      <name val="Arial"/>
      <family val="2"/>
    </font>
    <font>
      <sz val="11"/>
      <name val="Calibri"/>
      <family val="2"/>
      <scheme val="minor"/>
    </font>
    <font>
      <sz val="11"/>
      <name val="Arial"/>
      <family val="2"/>
    </font>
    <font>
      <b/>
      <sz val="9"/>
      <color theme="1"/>
      <name val="Arial"/>
      <family val="2"/>
    </font>
  </fonts>
  <fills count="17">
    <fill>
      <patternFill patternType="none"/>
    </fill>
    <fill>
      <patternFill patternType="gray125"/>
    </fill>
    <fill>
      <patternFill patternType="solid">
        <fgColor theme="6" tint="0.39997558519241921"/>
        <bgColor indexed="64"/>
      </patternFill>
    </fill>
    <fill>
      <patternFill patternType="solid">
        <fgColor theme="6"/>
        <bgColor indexed="64"/>
      </patternFill>
    </fill>
    <fill>
      <patternFill patternType="solid">
        <fgColor rgb="FFC00000"/>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2" tint="0.79998168889431442"/>
        <bgColor indexed="64"/>
      </patternFill>
    </fill>
    <fill>
      <patternFill patternType="solid">
        <fgColor theme="8" tint="0.79998168889431442"/>
        <bgColor indexed="64"/>
      </patternFill>
    </fill>
    <fill>
      <patternFill patternType="solid">
        <fgColor theme="2" tint="0.59999389629810485"/>
        <bgColor indexed="64"/>
      </patternFill>
    </fill>
    <fill>
      <patternFill patternType="solid">
        <fgColor theme="8"/>
        <bgColor indexed="64"/>
      </patternFill>
    </fill>
    <fill>
      <patternFill patternType="solid">
        <fgColor theme="3" tint="0.39997558519241921"/>
        <bgColor indexed="64"/>
      </patternFill>
    </fill>
    <fill>
      <patternFill patternType="solid">
        <fgColor rgb="FFFF99CC"/>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259">
    <xf numFmtId="0" fontId="0" fillId="0" borderId="0" xfId="0"/>
    <xf numFmtId="0" fontId="0" fillId="2" borderId="0" xfId="0" applyFill="1"/>
    <xf numFmtId="0" fontId="0" fillId="0" borderId="1" xfId="0" applyBorder="1"/>
    <xf numFmtId="0" fontId="0" fillId="0" borderId="0" xfId="0" applyAlignment="1">
      <alignment horizontal="center"/>
    </xf>
    <xf numFmtId="0" fontId="0" fillId="0" borderId="1" xfId="0" applyBorder="1" applyAlignment="1">
      <alignment horizontal="center"/>
    </xf>
    <xf numFmtId="0" fontId="0" fillId="0" borderId="0" xfId="0" applyNumberFormat="1"/>
    <xf numFmtId="164" fontId="0" fillId="0" borderId="0" xfId="0" applyNumberFormat="1"/>
    <xf numFmtId="46" fontId="0" fillId="0" borderId="0" xfId="0" applyNumberFormat="1"/>
    <xf numFmtId="165" fontId="0" fillId="0" borderId="1" xfId="0" applyNumberFormat="1" applyBorder="1" applyAlignment="1">
      <alignment horizontal="center"/>
    </xf>
    <xf numFmtId="2" fontId="0" fillId="0" borderId="1" xfId="0" applyNumberFormat="1" applyBorder="1"/>
    <xf numFmtId="0" fontId="1" fillId="3" borderId="0" xfId="0" applyFont="1" applyFill="1" applyAlignment="1">
      <alignment horizontal="center"/>
    </xf>
    <xf numFmtId="0" fontId="0" fillId="0" borderId="1" xfId="0" applyBorder="1" applyAlignment="1">
      <alignment horizontal="center"/>
    </xf>
    <xf numFmtId="0" fontId="2" fillId="0" borderId="0" xfId="0" applyFont="1"/>
    <xf numFmtId="0" fontId="2" fillId="0" borderId="0" xfId="0" applyFont="1" applyAlignment="1">
      <alignment horizontal="center"/>
    </xf>
    <xf numFmtId="0" fontId="2" fillId="0" borderId="3" xfId="0" applyFont="1" applyBorder="1"/>
    <xf numFmtId="0" fontId="2" fillId="0" borderId="7" xfId="0" applyFont="1" applyBorder="1"/>
    <xf numFmtId="0" fontId="2" fillId="0" borderId="4" xfId="0" applyFont="1" applyBorder="1"/>
    <xf numFmtId="0" fontId="2" fillId="0" borderId="11" xfId="0" applyFont="1" applyBorder="1"/>
    <xf numFmtId="0" fontId="2" fillId="0" borderId="0" xfId="0" applyFont="1" applyBorder="1"/>
    <xf numFmtId="0" fontId="2" fillId="0" borderId="12" xfId="0" applyFont="1" applyBorder="1"/>
    <xf numFmtId="0" fontId="2" fillId="0" borderId="11"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164" fontId="2" fillId="0" borderId="0" xfId="0" applyNumberFormat="1" applyFont="1"/>
    <xf numFmtId="0" fontId="2" fillId="0" borderId="1" xfId="0" applyFont="1" applyFill="1" applyBorder="1" applyAlignment="1">
      <alignment horizontal="center"/>
    </xf>
    <xf numFmtId="46" fontId="2" fillId="0" borderId="0" xfId="0" applyNumberFormat="1" applyFont="1"/>
    <xf numFmtId="0" fontId="2" fillId="0" borderId="1" xfId="0" applyFont="1" applyBorder="1" applyAlignment="1">
      <alignment horizontal="center"/>
    </xf>
    <xf numFmtId="0" fontId="5" fillId="3" borderId="1" xfId="0" applyFont="1" applyFill="1" applyBorder="1" applyAlignment="1">
      <alignment horizontal="center"/>
    </xf>
    <xf numFmtId="0" fontId="6" fillId="0" borderId="1" xfId="0" applyFont="1" applyBorder="1" applyAlignment="1">
      <alignment horizontal="center"/>
    </xf>
    <xf numFmtId="0" fontId="2" fillId="0" borderId="0" xfId="0" applyNumberFormat="1" applyFont="1"/>
    <xf numFmtId="0" fontId="2" fillId="0" borderId="5" xfId="0" applyFont="1" applyBorder="1"/>
    <xf numFmtId="0" fontId="2" fillId="0" borderId="8" xfId="0" applyFont="1" applyBorder="1"/>
    <xf numFmtId="0" fontId="2" fillId="0" borderId="6" xfId="0" applyFont="1" applyBorder="1"/>
    <xf numFmtId="0" fontId="7" fillId="0" borderId="0" xfId="0" applyFont="1"/>
    <xf numFmtId="0" fontId="2" fillId="0" borderId="1" xfId="0" applyFont="1" applyBorder="1" applyAlignment="1">
      <alignment horizontal="center" vertical="center"/>
    </xf>
    <xf numFmtId="0" fontId="5" fillId="0" borderId="1" xfId="0" applyFont="1" applyBorder="1" applyAlignment="1">
      <alignment vertical="center"/>
    </xf>
    <xf numFmtId="0" fontId="2" fillId="0" borderId="0" xfId="0" applyFont="1" applyAlignment="1">
      <alignment vertical="center"/>
    </xf>
    <xf numFmtId="0" fontId="4" fillId="5" borderId="1" xfId="0" applyFont="1" applyFill="1" applyBorder="1" applyAlignment="1">
      <alignment horizontal="center"/>
    </xf>
    <xf numFmtId="0" fontId="2" fillId="6" borderId="1" xfId="0" applyFont="1" applyFill="1" applyBorder="1" applyAlignment="1">
      <alignment horizontal="center"/>
    </xf>
    <xf numFmtId="164" fontId="0" fillId="0" borderId="0" xfId="0" applyNumberFormat="1" applyAlignment="1">
      <alignment horizontal="center"/>
    </xf>
    <xf numFmtId="46" fontId="0" fillId="0" borderId="0" xfId="0" applyNumberFormat="1" applyAlignment="1">
      <alignment horizontal="center"/>
    </xf>
    <xf numFmtId="0" fontId="0" fillId="0" borderId="0" xfId="0" applyNumberFormat="1" applyAlignment="1">
      <alignment horizontal="center"/>
    </xf>
    <xf numFmtId="0" fontId="0" fillId="0" borderId="0" xfId="0" applyBorder="1" applyAlignment="1">
      <alignment horizontal="center"/>
    </xf>
    <xf numFmtId="0" fontId="0" fillId="0" borderId="0" xfId="0" applyBorder="1"/>
    <xf numFmtId="2" fontId="0" fillId="0" borderId="0" xfId="0" applyNumberFormat="1" applyBorder="1"/>
    <xf numFmtId="0" fontId="0" fillId="0" borderId="11" xfId="0" applyBorder="1" applyAlignment="1">
      <alignment horizontal="center"/>
    </xf>
    <xf numFmtId="0" fontId="0" fillId="0" borderId="12" xfId="0" applyBorder="1" applyAlignment="1">
      <alignment horizontal="center"/>
    </xf>
    <xf numFmtId="164" fontId="0" fillId="0" borderId="12" xfId="0" applyNumberFormat="1" applyBorder="1" applyAlignment="1">
      <alignment horizontal="center"/>
    </xf>
    <xf numFmtId="0" fontId="0" fillId="0" borderId="5" xfId="0" applyBorder="1" applyAlignment="1">
      <alignment horizontal="center"/>
    </xf>
    <xf numFmtId="0" fontId="0" fillId="0" borderId="8" xfId="0" applyBorder="1" applyAlignment="1">
      <alignment horizontal="center"/>
    </xf>
    <xf numFmtId="164" fontId="0" fillId="0" borderId="6" xfId="0" applyNumberFormat="1" applyBorder="1" applyAlignment="1">
      <alignment horizontal="center"/>
    </xf>
    <xf numFmtId="2" fontId="0" fillId="0" borderId="0" xfId="0" applyNumberFormat="1" applyAlignment="1">
      <alignment horizontal="center"/>
    </xf>
    <xf numFmtId="0" fontId="0" fillId="0" borderId="11" xfId="0" applyBorder="1"/>
    <xf numFmtId="0" fontId="0" fillId="0" borderId="12" xfId="0" applyBorder="1"/>
    <xf numFmtId="164" fontId="0" fillId="0" borderId="12" xfId="0" applyNumberFormat="1" applyBorder="1"/>
    <xf numFmtId="0" fontId="0" fillId="0" borderId="5" xfId="0" applyBorder="1"/>
    <xf numFmtId="0" fontId="0" fillId="0" borderId="8" xfId="0" applyBorder="1"/>
    <xf numFmtId="164" fontId="0" fillId="0" borderId="6" xfId="0" applyNumberFormat="1" applyBorder="1"/>
    <xf numFmtId="0" fontId="0" fillId="7" borderId="0" xfId="0" applyFill="1" applyAlignment="1">
      <alignment horizontal="center"/>
    </xf>
    <xf numFmtId="0" fontId="2" fillId="8" borderId="1" xfId="0" applyFont="1" applyFill="1" applyBorder="1" applyAlignment="1">
      <alignment horizontal="center"/>
    </xf>
    <xf numFmtId="0" fontId="0" fillId="0" borderId="6" xfId="0" applyBorder="1" applyAlignment="1">
      <alignment horizontal="center"/>
    </xf>
    <xf numFmtId="0" fontId="0" fillId="0" borderId="6" xfId="0" applyBorder="1"/>
    <xf numFmtId="0" fontId="12" fillId="9" borderId="1" xfId="0" applyFont="1" applyFill="1" applyBorder="1" applyAlignment="1">
      <alignment horizontal="center"/>
    </xf>
    <xf numFmtId="0" fontId="2" fillId="10" borderId="1" xfId="0" applyFont="1" applyFill="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10" fillId="0" borderId="2" xfId="0" applyFont="1" applyFill="1" applyBorder="1" applyAlignment="1">
      <alignment horizontal="center"/>
    </xf>
    <xf numFmtId="0" fontId="2" fillId="0" borderId="2" xfId="0" applyFont="1" applyFill="1" applyBorder="1" applyAlignment="1">
      <alignment horizontal="center"/>
    </xf>
    <xf numFmtId="0" fontId="13" fillId="0" borderId="2" xfId="0" applyFont="1" applyFill="1" applyBorder="1" applyAlignment="1">
      <alignment horizontal="center"/>
    </xf>
    <xf numFmtId="0" fontId="14" fillId="0" borderId="2" xfId="0" applyFont="1" applyFill="1" applyBorder="1" applyAlignment="1">
      <alignment horizontal="center"/>
    </xf>
    <xf numFmtId="0" fontId="5" fillId="0" borderId="2" xfId="0" applyFont="1" applyFill="1" applyBorder="1" applyAlignment="1">
      <alignment horizontal="center"/>
    </xf>
    <xf numFmtId="0" fontId="6" fillId="0" borderId="2" xfId="0" applyFont="1" applyFill="1" applyBorder="1" applyAlignment="1">
      <alignment horizontal="center"/>
    </xf>
    <xf numFmtId="0" fontId="2" fillId="11" borderId="1" xfId="0" applyFont="1" applyFill="1" applyBorder="1" applyAlignment="1">
      <alignment horizontal="center"/>
    </xf>
    <xf numFmtId="166" fontId="2" fillId="0" borderId="1" xfId="0" applyNumberFormat="1" applyFont="1" applyBorder="1" applyAlignment="1">
      <alignment horizontal="center"/>
    </xf>
    <xf numFmtId="166" fontId="2" fillId="0" borderId="1" xfId="0" applyNumberFormat="1" applyFont="1" applyFill="1" applyBorder="1" applyAlignment="1">
      <alignment horizontal="center"/>
    </xf>
    <xf numFmtId="0" fontId="11" fillId="0" borderId="0" xfId="0" applyFont="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5" fillId="8" borderId="18" xfId="0" applyFont="1" applyFill="1" applyBorder="1" applyAlignment="1">
      <alignment horizontal="center"/>
    </xf>
    <xf numFmtId="0" fontId="5" fillId="8" borderId="19" xfId="0" applyFont="1" applyFill="1" applyBorder="1" applyAlignment="1">
      <alignment horizontal="center"/>
    </xf>
    <xf numFmtId="0" fontId="3" fillId="4" borderId="16" xfId="0" applyFont="1" applyFill="1" applyBorder="1" applyAlignment="1">
      <alignment horizontal="center"/>
    </xf>
    <xf numFmtId="20" fontId="2" fillId="0" borderId="17" xfId="0" applyNumberFormat="1" applyFont="1" applyBorder="1" applyAlignment="1">
      <alignment horizontal="center"/>
    </xf>
    <xf numFmtId="20" fontId="2" fillId="0" borderId="14" xfId="0" applyNumberFormat="1" applyFont="1" applyBorder="1" applyAlignment="1">
      <alignment horizontal="center"/>
    </xf>
    <xf numFmtId="165" fontId="2" fillId="0" borderId="18" xfId="0" applyNumberFormat="1" applyFont="1" applyBorder="1" applyAlignment="1">
      <alignment horizontal="center"/>
    </xf>
    <xf numFmtId="165" fontId="2" fillId="0" borderId="19" xfId="0" applyNumberFormat="1" applyFont="1" applyBorder="1" applyAlignment="1">
      <alignment horizontal="center"/>
    </xf>
    <xf numFmtId="0" fontId="16" fillId="0" borderId="0" xfId="0" applyFont="1"/>
    <xf numFmtId="0" fontId="2" fillId="0" borderId="0" xfId="0" applyFont="1" applyAlignment="1"/>
    <xf numFmtId="0" fontId="2" fillId="0" borderId="0" xfId="0" applyFont="1" applyAlignment="1">
      <alignment horizontal="center" vertical="center"/>
    </xf>
    <xf numFmtId="164" fontId="2" fillId="0" borderId="0" xfId="0" applyNumberFormat="1" applyFont="1" applyAlignment="1">
      <alignment vertical="center"/>
    </xf>
    <xf numFmtId="0" fontId="0" fillId="10" borderId="0" xfId="0" applyFill="1"/>
    <xf numFmtId="0" fontId="2" fillId="0" borderId="0" xfId="0" applyFont="1" applyFill="1" applyBorder="1" applyAlignment="1">
      <alignment horizontal="center"/>
    </xf>
    <xf numFmtId="166" fontId="2" fillId="0" borderId="0" xfId="0" applyNumberFormat="1" applyFont="1" applyFill="1" applyBorder="1" applyAlignment="1">
      <alignment horizontal="center"/>
    </xf>
    <xf numFmtId="0" fontId="2" fillId="0" borderId="0" xfId="0" applyFont="1" applyFill="1" applyBorder="1"/>
    <xf numFmtId="0" fontId="19" fillId="0" borderId="0" xfId="0" applyFont="1"/>
    <xf numFmtId="164" fontId="19" fillId="0" borderId="0" xfId="0" applyNumberFormat="1" applyFont="1"/>
    <xf numFmtId="0" fontId="2" fillId="0" borderId="0" xfId="0" applyFont="1" applyAlignment="1">
      <alignment horizontal="center"/>
    </xf>
    <xf numFmtId="166"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xf>
    <xf numFmtId="0" fontId="2" fillId="12" borderId="1" xfId="0" applyFont="1" applyFill="1" applyBorder="1"/>
    <xf numFmtId="0" fontId="20" fillId="0" borderId="0" xfId="0" applyFont="1" applyAlignment="1">
      <alignment horizontal="center"/>
    </xf>
    <xf numFmtId="0" fontId="21" fillId="14" borderId="0" xfId="0" applyFont="1" applyFill="1" applyAlignment="1">
      <alignment horizontal="left" vertical="center"/>
    </xf>
    <xf numFmtId="0" fontId="22" fillId="14" borderId="0" xfId="0" applyFont="1" applyFill="1"/>
    <xf numFmtId="0" fontId="23" fillId="0" borderId="0" xfId="0" applyFont="1"/>
    <xf numFmtId="0" fontId="23" fillId="0" borderId="0" xfId="0" applyFont="1" applyAlignment="1">
      <alignment horizontal="center" vertical="center"/>
    </xf>
    <xf numFmtId="0" fontId="23" fillId="0" borderId="0" xfId="0" applyFont="1" applyAlignment="1">
      <alignment vertical="center"/>
    </xf>
    <xf numFmtId="164" fontId="23" fillId="0" borderId="0" xfId="0" applyNumberFormat="1" applyFont="1" applyAlignment="1">
      <alignment vertical="center"/>
    </xf>
    <xf numFmtId="164" fontId="23" fillId="0" borderId="0" xfId="0" applyNumberFormat="1" applyFont="1"/>
    <xf numFmtId="46" fontId="23" fillId="0" borderId="0" xfId="0" applyNumberFormat="1" applyFont="1"/>
    <xf numFmtId="0" fontId="23" fillId="0" borderId="0" xfId="0" applyNumberFormat="1" applyFont="1"/>
    <xf numFmtId="0" fontId="19" fillId="0" borderId="22" xfId="0" applyFont="1" applyBorder="1" applyAlignment="1" applyProtection="1">
      <alignment horizontal="left"/>
      <protection locked="0"/>
    </xf>
    <xf numFmtId="0" fontId="19" fillId="0" borderId="23"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19" fillId="0" borderId="0" xfId="0" applyFont="1" applyBorder="1" applyAlignment="1" applyProtection="1">
      <alignment horizontal="center"/>
      <protection locked="0"/>
    </xf>
    <xf numFmtId="0" fontId="19" fillId="0" borderId="18" xfId="0" applyFont="1" applyBorder="1" applyAlignment="1" applyProtection="1">
      <alignment horizontal="left"/>
      <protection locked="0"/>
    </xf>
    <xf numFmtId="0" fontId="19" fillId="0" borderId="19" xfId="0" applyFont="1" applyBorder="1" applyAlignment="1" applyProtection="1">
      <alignment horizontal="center"/>
      <protection locked="0"/>
    </xf>
    <xf numFmtId="20" fontId="2" fillId="0" borderId="17" xfId="0" applyNumberFormat="1" applyFont="1" applyBorder="1" applyAlignment="1" applyProtection="1">
      <alignment horizontal="center" vertical="center"/>
      <protection locked="0"/>
    </xf>
    <xf numFmtId="20" fontId="2" fillId="0" borderId="14" xfId="0" applyNumberFormat="1" applyFont="1" applyBorder="1" applyAlignment="1" applyProtection="1">
      <alignment horizontal="center" vertical="center"/>
      <protection locked="0"/>
    </xf>
    <xf numFmtId="20" fontId="19" fillId="0" borderId="17" xfId="0" applyNumberFormat="1" applyFont="1" applyBorder="1" applyAlignment="1" applyProtection="1">
      <alignment horizontal="center"/>
      <protection locked="0"/>
    </xf>
    <xf numFmtId="20" fontId="19" fillId="0" borderId="14" xfId="0" applyNumberFormat="1" applyFont="1" applyBorder="1" applyAlignment="1" applyProtection="1">
      <alignment horizontal="center"/>
      <protection locked="0"/>
    </xf>
    <xf numFmtId="20" fontId="2" fillId="0" borderId="17" xfId="0" applyNumberFormat="1" applyFont="1" applyBorder="1" applyAlignment="1" applyProtection="1">
      <alignment horizontal="center"/>
      <protection locked="0"/>
    </xf>
    <xf numFmtId="20" fontId="2" fillId="0" borderId="14" xfId="0" applyNumberFormat="1" applyFont="1" applyBorder="1" applyAlignment="1" applyProtection="1">
      <alignment horizontal="center"/>
      <protection locked="0"/>
    </xf>
    <xf numFmtId="20" fontId="19" fillId="0" borderId="18" xfId="0" applyNumberFormat="1" applyFont="1" applyBorder="1" applyAlignment="1" applyProtection="1">
      <alignment horizontal="center"/>
      <protection locked="0"/>
    </xf>
    <xf numFmtId="20" fontId="19" fillId="0" borderId="19" xfId="0" applyNumberFormat="1" applyFont="1" applyBorder="1" applyAlignment="1" applyProtection="1">
      <alignment horizontal="center"/>
      <protection locked="0"/>
    </xf>
    <xf numFmtId="0" fontId="5" fillId="0" borderId="15"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2" fillId="0" borderId="17" xfId="0" applyFont="1" applyBorder="1" applyAlignment="1" applyProtection="1">
      <alignment horizontal="left"/>
      <protection locked="0"/>
    </xf>
    <xf numFmtId="0" fontId="2" fillId="0" borderId="14" xfId="0" applyFont="1" applyBorder="1" applyAlignment="1" applyProtection="1">
      <alignment horizontal="center"/>
      <protection locked="0"/>
    </xf>
    <xf numFmtId="0" fontId="9" fillId="0" borderId="10" xfId="0" applyFont="1" applyFill="1" applyBorder="1" applyAlignment="1">
      <alignment vertical="center"/>
    </xf>
    <xf numFmtId="0" fontId="2" fillId="0" borderId="1" xfId="0" applyNumberFormat="1" applyFont="1" applyBorder="1" applyAlignment="1">
      <alignment horizontal="center"/>
    </xf>
    <xf numFmtId="0" fontId="4" fillId="0" borderId="15" xfId="0" applyFont="1" applyFill="1" applyBorder="1" applyAlignment="1">
      <alignment horizontal="center" vertical="center"/>
    </xf>
    <xf numFmtId="0" fontId="24" fillId="15" borderId="16" xfId="0" applyFont="1" applyFill="1" applyBorder="1" applyAlignment="1" applyProtection="1">
      <alignment horizontal="center" vertical="center"/>
      <protection locked="0"/>
    </xf>
    <xf numFmtId="0" fontId="0" fillId="0" borderId="0" xfId="0" applyAlignment="1">
      <alignment wrapText="1"/>
    </xf>
    <xf numFmtId="0" fontId="0" fillId="0" borderId="0" xfId="0" applyAlignment="1">
      <alignment vertical="top" wrapText="1"/>
    </xf>
    <xf numFmtId="0" fontId="25" fillId="0" borderId="0" xfId="0" applyFont="1" applyAlignment="1">
      <alignment wrapText="1"/>
    </xf>
    <xf numFmtId="0" fontId="0" fillId="16" borderId="0" xfId="0" applyFill="1"/>
    <xf numFmtId="0" fontId="2" fillId="13" borderId="0" xfId="0" applyFont="1" applyFill="1" applyBorder="1" applyAlignment="1" applyProtection="1">
      <alignment horizontal="left"/>
      <protection locked="0"/>
    </xf>
    <xf numFmtId="0" fontId="2" fillId="13" borderId="14" xfId="0" applyFont="1" applyFill="1" applyBorder="1" applyAlignment="1" applyProtection="1">
      <alignment horizontal="left"/>
      <protection locked="0"/>
    </xf>
    <xf numFmtId="0" fontId="2" fillId="13" borderId="24" xfId="0" applyFont="1" applyFill="1" applyBorder="1" applyAlignment="1" applyProtection="1">
      <alignment horizontal="left"/>
      <protection locked="0"/>
    </xf>
    <xf numFmtId="0" fontId="2" fillId="13" borderId="16" xfId="0" applyFont="1" applyFill="1" applyBorder="1" applyAlignment="1" applyProtection="1">
      <alignment horizontal="left"/>
      <protection locked="0"/>
    </xf>
    <xf numFmtId="0" fontId="2" fillId="13" borderId="1" xfId="0" applyFont="1" applyFill="1" applyBorder="1" applyAlignment="1" applyProtection="1">
      <alignment horizontal="left"/>
      <protection locked="0"/>
    </xf>
    <xf numFmtId="0" fontId="2" fillId="13" borderId="0" xfId="0" applyFont="1" applyFill="1" applyBorder="1" applyAlignment="1" applyProtection="1">
      <alignment horizontal="left"/>
      <protection locked="0"/>
    </xf>
    <xf numFmtId="0" fontId="2" fillId="13" borderId="14" xfId="0" applyFont="1" applyFill="1" applyBorder="1" applyAlignment="1" applyProtection="1">
      <alignment horizontal="left"/>
      <protection locked="0"/>
    </xf>
    <xf numFmtId="0" fontId="16" fillId="0" borderId="0" xfId="0" applyFont="1" applyBorder="1" applyAlignment="1">
      <alignment vertical="top" wrapText="1"/>
    </xf>
    <xf numFmtId="0" fontId="27" fillId="0" borderId="1" xfId="0" applyFont="1" applyBorder="1" applyAlignment="1">
      <alignment horizontal="center" vertical="center"/>
    </xf>
    <xf numFmtId="0" fontId="2" fillId="13" borderId="30" xfId="0" applyFont="1" applyFill="1" applyBorder="1" applyAlignment="1" applyProtection="1">
      <alignment horizontal="left"/>
      <protection locked="0"/>
    </xf>
    <xf numFmtId="0" fontId="2" fillId="13" borderId="28" xfId="0" quotePrefix="1" applyFont="1" applyFill="1" applyBorder="1" applyAlignment="1" applyProtection="1">
      <alignment horizontal="left"/>
      <protection locked="0"/>
    </xf>
    <xf numFmtId="0" fontId="2" fillId="13" borderId="11" xfId="0" quotePrefix="1" applyFont="1" applyFill="1" applyBorder="1" applyAlignment="1" applyProtection="1">
      <alignment horizontal="left"/>
      <protection locked="0"/>
    </xf>
    <xf numFmtId="0" fontId="0" fillId="0" borderId="0" xfId="0" applyAlignment="1">
      <alignment horizontal="left"/>
    </xf>
    <xf numFmtId="0" fontId="16" fillId="0" borderId="3" xfId="0" applyFont="1" applyBorder="1" applyAlignment="1">
      <alignment horizontal="left" vertical="top" wrapText="1"/>
    </xf>
    <xf numFmtId="0" fontId="16" fillId="0" borderId="7" xfId="0" applyFont="1" applyBorder="1" applyAlignment="1">
      <alignment horizontal="left" vertical="top" wrapText="1"/>
    </xf>
    <xf numFmtId="0" fontId="16" fillId="0" borderId="4" xfId="0" applyFont="1" applyBorder="1" applyAlignment="1">
      <alignment horizontal="left" vertical="top" wrapText="1"/>
    </xf>
    <xf numFmtId="0" fontId="16" fillId="0" borderId="11" xfId="0" applyFont="1" applyBorder="1" applyAlignment="1">
      <alignment horizontal="left" vertical="top" wrapText="1"/>
    </xf>
    <xf numFmtId="0" fontId="16" fillId="0" borderId="0" xfId="0" applyFont="1" applyBorder="1" applyAlignment="1">
      <alignment horizontal="left" vertical="top" wrapText="1"/>
    </xf>
    <xf numFmtId="0" fontId="16" fillId="0" borderId="12" xfId="0" applyFont="1" applyBorder="1" applyAlignment="1">
      <alignment horizontal="left" vertical="top" wrapText="1"/>
    </xf>
    <xf numFmtId="0" fontId="16" fillId="0" borderId="5" xfId="0" applyFont="1" applyBorder="1" applyAlignment="1">
      <alignment horizontal="left" vertical="top" wrapText="1"/>
    </xf>
    <xf numFmtId="0" fontId="16" fillId="0" borderId="8" xfId="0" applyFont="1" applyBorder="1" applyAlignment="1">
      <alignment horizontal="left" vertical="top" wrapText="1"/>
    </xf>
    <xf numFmtId="0" fontId="16" fillId="0" borderId="6" xfId="0" applyFont="1" applyBorder="1" applyAlignment="1">
      <alignment horizontal="left" vertical="top" wrapText="1"/>
    </xf>
    <xf numFmtId="0" fontId="16" fillId="0" borderId="10" xfId="0" applyFont="1" applyBorder="1" applyAlignment="1">
      <alignment horizontal="left"/>
    </xf>
    <xf numFmtId="0" fontId="16" fillId="0" borderId="13" xfId="0" applyFont="1" applyBorder="1" applyAlignment="1">
      <alignment horizontal="left"/>
    </xf>
    <xf numFmtId="0" fontId="16" fillId="0" borderId="9" xfId="0" applyFont="1" applyBorder="1" applyAlignment="1">
      <alignment horizontal="left"/>
    </xf>
    <xf numFmtId="0" fontId="16" fillId="0" borderId="3" xfId="0" applyFont="1" applyBorder="1" applyAlignment="1">
      <alignment horizontal="left" vertical="center" wrapText="1"/>
    </xf>
    <xf numFmtId="0" fontId="16" fillId="0" borderId="7" xfId="0" applyFont="1" applyBorder="1" applyAlignment="1">
      <alignment horizontal="left" vertical="center" wrapText="1"/>
    </xf>
    <xf numFmtId="0" fontId="16" fillId="0" borderId="4"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left" vertical="center" wrapText="1"/>
    </xf>
    <xf numFmtId="0" fontId="16" fillId="0" borderId="5" xfId="0" applyFont="1" applyBorder="1" applyAlignment="1">
      <alignment horizontal="left" vertical="center" wrapText="1"/>
    </xf>
    <xf numFmtId="0" fontId="16" fillId="0" borderId="8" xfId="0" applyFont="1" applyBorder="1" applyAlignment="1">
      <alignment horizontal="left" vertical="center" wrapText="1"/>
    </xf>
    <xf numFmtId="0" fontId="16" fillId="0" borderId="6" xfId="0" applyFont="1" applyBorder="1" applyAlignment="1">
      <alignment horizontal="left" vertical="center" wrapText="1"/>
    </xf>
    <xf numFmtId="0" fontId="2" fillId="0" borderId="15" xfId="0" applyFont="1" applyBorder="1" applyAlignment="1">
      <alignment horizontal="left"/>
    </xf>
    <xf numFmtId="0" fontId="2" fillId="0" borderId="24" xfId="0" applyFont="1" applyBorder="1" applyAlignment="1">
      <alignment horizontal="left"/>
    </xf>
    <xf numFmtId="0" fontId="2" fillId="0" borderId="17" xfId="0" applyFont="1" applyBorder="1" applyAlignment="1">
      <alignment horizontal="left"/>
    </xf>
    <xf numFmtId="0" fontId="2" fillId="0" borderId="0" xfId="0" applyFont="1" applyBorder="1" applyAlignment="1">
      <alignment horizontal="left"/>
    </xf>
    <xf numFmtId="0" fontId="2" fillId="13" borderId="11" xfId="0" applyFont="1" applyFill="1" applyBorder="1" applyAlignment="1" applyProtection="1">
      <alignment horizontal="left"/>
      <protection locked="0"/>
    </xf>
    <xf numFmtId="0" fontId="2" fillId="13" borderId="0" xfId="0" applyFont="1" applyFill="1" applyBorder="1" applyAlignment="1" applyProtection="1">
      <alignment horizontal="left"/>
      <protection locked="0"/>
    </xf>
    <xf numFmtId="0" fontId="2" fillId="13" borderId="14" xfId="0" applyFont="1" applyFill="1" applyBorder="1" applyAlignment="1" applyProtection="1">
      <alignment horizontal="left"/>
      <protection locked="0"/>
    </xf>
    <xf numFmtId="0" fontId="2" fillId="0" borderId="18" xfId="0" applyFont="1" applyBorder="1" applyAlignment="1">
      <alignment horizontal="left"/>
    </xf>
    <xf numFmtId="0" fontId="2" fillId="0" borderId="25" xfId="0" applyFont="1" applyBorder="1" applyAlignment="1">
      <alignment horizontal="left"/>
    </xf>
    <xf numFmtId="0" fontId="2" fillId="13" borderId="29" xfId="0" quotePrefix="1" applyFont="1" applyFill="1" applyBorder="1" applyAlignment="1" applyProtection="1">
      <alignment horizontal="left"/>
      <protection locked="0"/>
    </xf>
    <xf numFmtId="0" fontId="2" fillId="13" borderId="25" xfId="0" applyFont="1" applyFill="1" applyBorder="1" applyAlignment="1" applyProtection="1">
      <alignment horizontal="left"/>
      <protection locked="0"/>
    </xf>
    <xf numFmtId="0" fontId="2" fillId="13" borderId="19" xfId="0" applyFont="1" applyFill="1" applyBorder="1" applyAlignment="1" applyProtection="1">
      <alignment horizontal="left"/>
      <protection locked="0"/>
    </xf>
    <xf numFmtId="0" fontId="2" fillId="12" borderId="1" xfId="0" applyFont="1" applyFill="1" applyBorder="1" applyAlignment="1">
      <alignment horizontal="left"/>
    </xf>
    <xf numFmtId="0" fontId="2" fillId="12" borderId="10" xfId="0" applyFont="1" applyFill="1" applyBorder="1" applyAlignment="1">
      <alignment horizontal="left"/>
    </xf>
    <xf numFmtId="0" fontId="2" fillId="12" borderId="9" xfId="0" applyFont="1" applyFill="1" applyBorder="1" applyAlignment="1">
      <alignment horizontal="left"/>
    </xf>
    <xf numFmtId="0" fontId="2" fillId="12" borderId="1" xfId="0" applyFont="1" applyFill="1" applyBorder="1" applyAlignment="1">
      <alignment horizontal="left" vertical="center"/>
    </xf>
    <xf numFmtId="0" fontId="2" fillId="13" borderId="28" xfId="0" applyFont="1" applyFill="1" applyBorder="1" applyAlignment="1" applyProtection="1">
      <alignment horizontal="left"/>
      <protection locked="0"/>
    </xf>
    <xf numFmtId="0" fontId="2" fillId="13" borderId="24" xfId="0" applyFont="1" applyFill="1" applyBorder="1" applyAlignment="1" applyProtection="1">
      <alignment horizontal="left"/>
      <protection locked="0"/>
    </xf>
    <xf numFmtId="0" fontId="2" fillId="13" borderId="16" xfId="0" applyFont="1" applyFill="1" applyBorder="1" applyAlignment="1" applyProtection="1">
      <alignment horizontal="left"/>
      <protection locked="0"/>
    </xf>
    <xf numFmtId="0" fontId="5" fillId="0" borderId="1" xfId="0" applyFont="1" applyBorder="1" applyAlignment="1">
      <alignment horizontal="left" vertical="center"/>
    </xf>
    <xf numFmtId="0" fontId="17" fillId="8" borderId="26" xfId="0" applyFont="1" applyFill="1" applyBorder="1" applyAlignment="1">
      <alignment horizontal="center" vertical="center"/>
    </xf>
    <xf numFmtId="0" fontId="17" fillId="8" borderId="27" xfId="0" applyFont="1" applyFill="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31" xfId="0" applyFont="1" applyBorder="1" applyAlignment="1">
      <alignment horizontal="center"/>
    </xf>
    <xf numFmtId="0" fontId="2" fillId="0" borderId="1" xfId="0" applyFont="1" applyBorder="1" applyAlignment="1">
      <alignment horizontal="center"/>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2" fillId="0" borderId="32" xfId="0" applyFont="1" applyBorder="1" applyAlignment="1">
      <alignment horizontal="center"/>
    </xf>
    <xf numFmtId="0" fontId="2" fillId="0" borderId="33" xfId="0" applyFont="1" applyBorder="1" applyAlignment="1">
      <alignment horizontal="center"/>
    </xf>
    <xf numFmtId="0" fontId="2" fillId="13" borderId="1" xfId="0" applyFont="1" applyFill="1" applyBorder="1" applyAlignment="1" applyProtection="1">
      <alignment horizontal="center"/>
      <protection locked="0"/>
    </xf>
    <xf numFmtId="0" fontId="2" fillId="13" borderId="30" xfId="0" applyFont="1" applyFill="1" applyBorder="1" applyAlignment="1" applyProtection="1">
      <alignment horizontal="center"/>
      <protection locked="0"/>
    </xf>
    <xf numFmtId="0" fontId="9" fillId="0" borderId="0" xfId="0" applyFont="1" applyAlignment="1">
      <alignment horizontal="right"/>
    </xf>
    <xf numFmtId="0" fontId="9" fillId="0" borderId="1" xfId="0" applyFont="1" applyFill="1" applyBorder="1" applyAlignment="1">
      <alignment horizontal="left" vertical="center"/>
    </xf>
    <xf numFmtId="0" fontId="27" fillId="0" borderId="1" xfId="0" applyFont="1" applyBorder="1" applyAlignment="1">
      <alignment horizontal="left" vertical="center"/>
    </xf>
    <xf numFmtId="0" fontId="27" fillId="0" borderId="1" xfId="0" applyFont="1" applyBorder="1" applyAlignment="1">
      <alignment horizontal="center" vertical="center"/>
    </xf>
    <xf numFmtId="0" fontId="2" fillId="0" borderId="1" xfId="1" applyFont="1" applyBorder="1" applyAlignment="1">
      <alignment horizontal="center" vertical="center"/>
    </xf>
    <xf numFmtId="0" fontId="2" fillId="0" borderId="18"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9" fillId="0" borderId="9" xfId="0" applyFont="1" applyFill="1" applyBorder="1" applyAlignment="1">
      <alignment horizontal="left" vertical="center"/>
    </xf>
    <xf numFmtId="0" fontId="2" fillId="0" borderId="18"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2" fillId="13" borderId="29" xfId="0" applyFont="1" applyFill="1" applyBorder="1" applyAlignment="1" applyProtection="1">
      <alignment horizontal="left"/>
      <protection locked="0"/>
    </xf>
    <xf numFmtId="0" fontId="8" fillId="13" borderId="11" xfId="1" applyFill="1" applyBorder="1" applyAlignment="1" applyProtection="1">
      <alignment horizontal="left"/>
      <protection locked="0"/>
    </xf>
    <xf numFmtId="0" fontId="2" fillId="13" borderId="1" xfId="0" applyFont="1" applyFill="1" applyBorder="1" applyAlignment="1" applyProtection="1">
      <alignment horizontal="left"/>
    </xf>
    <xf numFmtId="0" fontId="2" fillId="13" borderId="3" xfId="0" applyFont="1" applyFill="1" applyBorder="1" applyAlignment="1" applyProtection="1">
      <alignment horizontal="left"/>
      <protection locked="0"/>
    </xf>
    <xf numFmtId="0" fontId="2" fillId="13" borderId="7" xfId="0" applyFont="1" applyFill="1" applyBorder="1" applyAlignment="1" applyProtection="1">
      <alignment horizontal="left"/>
      <protection locked="0"/>
    </xf>
    <xf numFmtId="0" fontId="2" fillId="13" borderId="21" xfId="0" applyFont="1" applyFill="1" applyBorder="1" applyAlignment="1" applyProtection="1">
      <alignment horizontal="left"/>
      <protection locked="0"/>
    </xf>
    <xf numFmtId="20" fontId="2" fillId="0" borderId="26" xfId="0" applyNumberFormat="1" applyFont="1" applyBorder="1" applyAlignment="1" applyProtection="1">
      <alignment horizontal="center"/>
      <protection locked="0"/>
    </xf>
    <xf numFmtId="20" fontId="2" fillId="0" borderId="27" xfId="0" applyNumberFormat="1" applyFont="1" applyBorder="1" applyAlignment="1" applyProtection="1">
      <alignment horizont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left" wrapText="1"/>
    </xf>
    <xf numFmtId="0" fontId="2" fillId="0" borderId="8" xfId="0" applyFont="1" applyBorder="1" applyAlignment="1">
      <alignment horizontal="left" wrapText="1"/>
    </xf>
    <xf numFmtId="0" fontId="2" fillId="0" borderId="23" xfId="0" applyFont="1" applyBorder="1" applyAlignment="1">
      <alignment horizontal="left" wrapText="1"/>
    </xf>
    <xf numFmtId="0" fontId="2" fillId="13" borderId="33" xfId="0" applyFont="1" applyFill="1" applyBorder="1" applyAlignment="1" applyProtection="1">
      <alignment horizontal="center"/>
    </xf>
    <xf numFmtId="0" fontId="2" fillId="13" borderId="34" xfId="0" applyFont="1" applyFill="1" applyBorder="1" applyAlignment="1" applyProtection="1">
      <alignment horizontal="center"/>
    </xf>
    <xf numFmtId="0" fontId="18" fillId="7" borderId="26" xfId="0" applyFont="1" applyFill="1" applyBorder="1" applyAlignment="1">
      <alignment horizontal="center"/>
    </xf>
    <xf numFmtId="0" fontId="18" fillId="7" borderId="35" xfId="0" applyFont="1" applyFill="1" applyBorder="1" applyAlignment="1">
      <alignment horizontal="center"/>
    </xf>
    <xf numFmtId="0" fontId="18" fillId="7" borderId="27" xfId="0" applyFont="1" applyFill="1" applyBorder="1" applyAlignment="1">
      <alignment horizontal="center"/>
    </xf>
    <xf numFmtId="0" fontId="5" fillId="0" borderId="1" xfId="0" applyFont="1" applyBorder="1" applyAlignment="1">
      <alignment vertical="center"/>
    </xf>
    <xf numFmtId="49" fontId="2" fillId="0" borderId="1" xfId="0" applyNumberFormat="1" applyFont="1" applyBorder="1" applyAlignment="1">
      <alignment horizontal="center" vertical="center"/>
    </xf>
    <xf numFmtId="0" fontId="2" fillId="0" borderId="10" xfId="0" applyFont="1" applyBorder="1" applyAlignment="1">
      <alignment horizontal="lef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9" fillId="0" borderId="13" xfId="0" applyFont="1" applyFill="1" applyBorder="1" applyAlignment="1">
      <alignment horizontal="left" vertical="center"/>
    </xf>
    <xf numFmtId="0" fontId="9" fillId="0" borderId="10" xfId="0" applyFont="1" applyFill="1" applyBorder="1" applyAlignment="1">
      <alignment horizontal="right" vertical="center"/>
    </xf>
    <xf numFmtId="0" fontId="9" fillId="0" borderId="13" xfId="0" applyFont="1" applyFill="1" applyBorder="1" applyAlignment="1">
      <alignment horizontal="right" vertical="center"/>
    </xf>
    <xf numFmtId="0" fontId="5" fillId="0" borderId="1" xfId="0" applyFont="1" applyBorder="1" applyAlignment="1">
      <alignment horizontal="center" vertical="center"/>
    </xf>
    <xf numFmtId="0" fontId="15" fillId="0" borderId="1" xfId="1" applyFont="1" applyBorder="1" applyAlignment="1">
      <alignment horizontal="center" vertical="center"/>
    </xf>
    <xf numFmtId="0" fontId="5" fillId="8" borderId="15" xfId="0" applyFont="1" applyFill="1" applyBorder="1" applyAlignment="1">
      <alignment horizontal="center"/>
    </xf>
    <xf numFmtId="0" fontId="5" fillId="8" borderId="16" xfId="0" applyFont="1" applyFill="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2" fillId="0" borderId="36" xfId="0" applyFont="1" applyBorder="1" applyAlignment="1">
      <alignment horizontal="left"/>
    </xf>
    <xf numFmtId="0" fontId="16" fillId="0" borderId="0" xfId="0" applyFont="1" applyAlignment="1">
      <alignment horizontal="left" wrapText="1"/>
    </xf>
  </cellXfs>
  <cellStyles count="2">
    <cellStyle name="Link" xfId="1" builtinId="8"/>
    <cellStyle name="Standard" xfId="0" builtinId="0"/>
  </cellStyles>
  <dxfs count="39">
    <dxf>
      <fill>
        <patternFill>
          <bgColor theme="4" tint="0.59996337778862885"/>
        </patternFill>
      </fill>
    </dxf>
    <dxf>
      <font>
        <b val="0"/>
        <i val="0"/>
        <color theme="1"/>
      </font>
      <fill>
        <patternFill patternType="solid">
          <bgColor theme="3" tint="0.79998168889431442"/>
        </patternFill>
      </fill>
    </dxf>
    <dxf>
      <font>
        <color theme="3"/>
      </font>
      <fill>
        <patternFill patternType="none">
          <bgColor auto="1"/>
        </patternFill>
      </fill>
    </dxf>
    <dxf>
      <fill>
        <patternFill>
          <bgColor theme="0" tint="-0.24994659260841701"/>
        </patternFill>
      </fill>
    </dxf>
    <dxf>
      <fill>
        <patternFill>
          <bgColor theme="0" tint="-0.24994659260841701"/>
        </patternFill>
      </fill>
    </dxf>
    <dxf>
      <font>
        <color theme="7" tint="-0.24994659260841701"/>
      </font>
      <fill>
        <patternFill patternType="none">
          <bgColor auto="1"/>
        </patternFill>
      </fill>
    </dxf>
    <dxf>
      <font>
        <color theme="1"/>
      </font>
      <fill>
        <patternFill patternType="solid">
          <bgColor theme="2" tint="0.79998168889431442"/>
        </patternFill>
      </fill>
    </dxf>
    <dxf>
      <font>
        <color theme="4" tint="0.499984740745262"/>
      </font>
      <fill>
        <patternFill patternType="none">
          <bgColor auto="1"/>
        </patternFill>
      </fill>
    </dxf>
    <dxf>
      <fill>
        <patternFill>
          <bgColor theme="9" tint="0.59996337778862885"/>
        </patternFill>
      </fill>
    </dxf>
    <dxf>
      <font>
        <color theme="0" tint="-0.14996795556505021"/>
      </font>
      <fill>
        <patternFill>
          <bgColor theme="9" tint="-0.24994659260841701"/>
        </patternFill>
      </fill>
    </dxf>
    <dxf>
      <fill>
        <patternFill>
          <bgColor theme="6" tint="-0.24994659260841701"/>
        </patternFill>
      </fill>
    </dxf>
    <dxf>
      <font>
        <color rgb="FFC00000"/>
      </font>
      <fill>
        <patternFill>
          <bgColor theme="8" tint="0.59996337778862885"/>
        </patternFill>
      </fill>
    </dxf>
    <dxf>
      <font>
        <color rgb="FFC00000"/>
      </font>
      <fill>
        <patternFill>
          <bgColor theme="8" tint="0.59996337778862885"/>
        </patternFill>
      </fill>
    </dxf>
    <dxf>
      <font>
        <color rgb="FFC00000"/>
      </font>
      <fill>
        <patternFill>
          <bgColor theme="8" tint="0.59996337778862885"/>
        </patternFill>
      </fill>
    </dxf>
    <dxf>
      <font>
        <color rgb="FFC00000"/>
      </font>
      <fill>
        <patternFill>
          <bgColor theme="8" tint="0.59996337778862885"/>
        </patternFill>
      </fill>
    </dxf>
    <dxf>
      <font>
        <color rgb="FFC00000"/>
      </font>
      <fill>
        <patternFill>
          <bgColor theme="8" tint="0.59996337778862885"/>
        </patternFill>
      </fill>
    </dxf>
    <dxf>
      <font>
        <color rgb="FFC00000"/>
      </font>
      <fill>
        <patternFill>
          <bgColor theme="8" tint="0.59996337778862885"/>
        </patternFill>
      </fill>
    </dxf>
    <dxf>
      <font>
        <b/>
        <i val="0"/>
        <color rgb="FFC00000"/>
      </font>
      <fill>
        <patternFill>
          <bgColor theme="8" tint="0.59996337778862885"/>
        </patternFill>
      </fill>
    </dxf>
    <dxf>
      <fill>
        <patternFill>
          <bgColor theme="2" tint="0.39994506668294322"/>
        </patternFill>
      </fill>
    </dxf>
    <dxf>
      <fill>
        <patternFill>
          <bgColor theme="4" tint="0.749961851863155"/>
        </patternFill>
      </fill>
    </dxf>
    <dxf>
      <fill>
        <patternFill>
          <bgColor theme="5" tint="0.59996337778862885"/>
        </patternFill>
      </fill>
    </dxf>
    <dxf>
      <fill>
        <patternFill>
          <bgColor theme="6"/>
        </patternFill>
      </fill>
    </dxf>
    <dxf>
      <fill>
        <patternFill>
          <bgColor theme="3" tint="0.79998168889431442"/>
        </patternFill>
      </fill>
    </dxf>
    <dxf>
      <fill>
        <patternFill>
          <bgColor theme="0" tint="-4.9989318521683403E-2"/>
        </patternFill>
      </fill>
    </dxf>
    <dxf>
      <fill>
        <patternFill>
          <bgColor rgb="FFC8F8CA"/>
        </patternFill>
      </fill>
    </dxf>
    <dxf>
      <fill>
        <patternFill>
          <bgColor rgb="FFFF99FF"/>
        </patternFill>
      </fill>
    </dxf>
    <dxf>
      <fill>
        <patternFill>
          <bgColor theme="6" tint="-0.24994659260841701"/>
        </patternFill>
      </fill>
    </dxf>
    <dxf>
      <fill>
        <patternFill>
          <bgColor theme="7" tint="0.39994506668294322"/>
        </patternFill>
      </fill>
    </dxf>
    <dxf>
      <fill>
        <patternFill>
          <bgColor theme="6" tint="0.59996337778862885"/>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theme="8" tint="0.59996337778862885"/>
        </patternFill>
      </fill>
    </dxf>
    <dxf>
      <font>
        <color rgb="FFC00000"/>
      </font>
      <fill>
        <patternFill>
          <bgColor theme="8" tint="0.59996337778862885"/>
        </patternFill>
      </fill>
    </dxf>
    <dxf>
      <font>
        <color rgb="FFC00000"/>
      </font>
      <fill>
        <patternFill>
          <bgColor theme="8" tint="0.59996337778862885"/>
        </patternFill>
      </fill>
    </dxf>
    <dxf>
      <font>
        <color rgb="FFC00000"/>
      </font>
      <fill>
        <patternFill>
          <bgColor theme="8" tint="0.59996337778862885"/>
        </patternFill>
      </fill>
    </dxf>
    <dxf>
      <font>
        <b/>
        <i val="0"/>
        <color rgb="FFC00000"/>
      </font>
      <fill>
        <patternFill>
          <bgColor theme="8" tint="0.59996337778862885"/>
        </patternFill>
      </fill>
    </dxf>
  </dxfs>
  <tableStyles count="0" defaultTableStyle="TableStyleMedium2" defaultPivotStyle="PivotStyleLight16"/>
  <colors>
    <mruColors>
      <color rgb="FFFF99CC"/>
      <color rgb="FFFF99FF"/>
      <color rgb="FFC8F8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jpe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tmp"/></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5</xdr:col>
      <xdr:colOff>63500</xdr:colOff>
      <xdr:row>19</xdr:row>
      <xdr:rowOff>158750</xdr:rowOff>
    </xdr:to>
    <xdr:pic>
      <xdr:nvPicPr>
        <xdr:cNvPr id="10" name="Grafik 9"/>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5232400"/>
          <a:ext cx="3263900" cy="1117600"/>
        </a:xfrm>
        <a:prstGeom prst="rect">
          <a:avLst/>
        </a:prstGeom>
      </xdr:spPr>
    </xdr:pic>
    <xdr:clientData/>
  </xdr:twoCellAnchor>
  <xdr:twoCellAnchor>
    <xdr:from>
      <xdr:col>1</xdr:col>
      <xdr:colOff>12851</xdr:colOff>
      <xdr:row>26</xdr:row>
      <xdr:rowOff>24951</xdr:rowOff>
    </xdr:from>
    <xdr:to>
      <xdr:col>6</xdr:col>
      <xdr:colOff>808293</xdr:colOff>
      <xdr:row>28</xdr:row>
      <xdr:rowOff>148167</xdr:rowOff>
    </xdr:to>
    <xdr:pic>
      <xdr:nvPicPr>
        <xdr:cNvPr id="7" name="Grafik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4434" y="8597451"/>
          <a:ext cx="4605442" cy="1149799"/>
        </a:xfrm>
        <a:prstGeom prst="rect">
          <a:avLst/>
        </a:prstGeom>
        <a:noFill/>
        <a:ln w="9525">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34018</xdr:colOff>
      <xdr:row>30</xdr:row>
      <xdr:rowOff>26455</xdr:rowOff>
    </xdr:from>
    <xdr:to>
      <xdr:col>6</xdr:col>
      <xdr:colOff>518584</xdr:colOff>
      <xdr:row>32</xdr:row>
      <xdr:rowOff>80130</xdr:rowOff>
    </xdr:to>
    <xdr:pic>
      <xdr:nvPicPr>
        <xdr:cNvPr id="8" name="Grafik 7"/>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5601" y="9763122"/>
          <a:ext cx="4294566" cy="709841"/>
        </a:xfrm>
        <a:prstGeom prst="rect">
          <a:avLst/>
        </a:prstGeom>
        <a:ln w="9525">
          <a:solidFill>
            <a:schemeClr val="accent1"/>
          </a:solidFill>
        </a:ln>
      </xdr:spPr>
    </xdr:pic>
    <xdr:clientData/>
  </xdr:twoCellAnchor>
  <xdr:twoCellAnchor editAs="oneCell">
    <xdr:from>
      <xdr:col>1</xdr:col>
      <xdr:colOff>0</xdr:colOff>
      <xdr:row>21</xdr:row>
      <xdr:rowOff>35279</xdr:rowOff>
    </xdr:from>
    <xdr:to>
      <xdr:col>5</xdr:col>
      <xdr:colOff>359833</xdr:colOff>
      <xdr:row>23</xdr:row>
      <xdr:rowOff>84671</xdr:rowOff>
    </xdr:to>
    <xdr:pic>
      <xdr:nvPicPr>
        <xdr:cNvPr id="12" name="Grafik 1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1583" y="7052029"/>
          <a:ext cx="3407833" cy="705558"/>
        </a:xfrm>
        <a:prstGeom prst="rect">
          <a:avLst/>
        </a:prstGeom>
        <a:ln>
          <a:solidFill>
            <a:schemeClr val="accent1"/>
          </a:solidFill>
        </a:ln>
      </xdr:spPr>
    </xdr:pic>
    <xdr:clientData/>
  </xdr:twoCellAnchor>
  <xdr:twoCellAnchor>
    <xdr:from>
      <xdr:col>5</xdr:col>
      <xdr:colOff>110067</xdr:colOff>
      <xdr:row>6</xdr:row>
      <xdr:rowOff>32455</xdr:rowOff>
    </xdr:from>
    <xdr:to>
      <xdr:col>6</xdr:col>
      <xdr:colOff>1076678</xdr:colOff>
      <xdr:row>6</xdr:row>
      <xdr:rowOff>39511</xdr:rowOff>
    </xdr:to>
    <xdr:cxnSp macro="">
      <xdr:nvCxnSpPr>
        <xdr:cNvPr id="11" name="Gerade Verbindung mit Pfeil 10"/>
        <xdr:cNvCxnSpPr/>
      </xdr:nvCxnSpPr>
      <xdr:spPr>
        <a:xfrm flipV="1">
          <a:off x="3708400" y="2085622"/>
          <a:ext cx="1763889" cy="70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156634</xdr:colOff>
      <xdr:row>7</xdr:row>
      <xdr:rowOff>241300</xdr:rowOff>
    </xdr:from>
    <xdr:to>
      <xdr:col>7</xdr:col>
      <xdr:colOff>15523</xdr:colOff>
      <xdr:row>7</xdr:row>
      <xdr:rowOff>248356</xdr:rowOff>
    </xdr:to>
    <xdr:cxnSp macro="">
      <xdr:nvCxnSpPr>
        <xdr:cNvPr id="13" name="Gerade Verbindung mit Pfeil 12"/>
        <xdr:cNvCxnSpPr/>
      </xdr:nvCxnSpPr>
      <xdr:spPr>
        <a:xfrm flipV="1">
          <a:off x="3754967" y="2611967"/>
          <a:ext cx="1763889" cy="70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139701</xdr:colOff>
      <xdr:row>9</xdr:row>
      <xdr:rowOff>139700</xdr:rowOff>
    </xdr:from>
    <xdr:to>
      <xdr:col>6</xdr:col>
      <xdr:colOff>1106312</xdr:colOff>
      <xdr:row>9</xdr:row>
      <xdr:rowOff>146756</xdr:rowOff>
    </xdr:to>
    <xdr:cxnSp macro="">
      <xdr:nvCxnSpPr>
        <xdr:cNvPr id="14" name="Gerade Verbindung mit Pfeil 13"/>
        <xdr:cNvCxnSpPr/>
      </xdr:nvCxnSpPr>
      <xdr:spPr>
        <a:xfrm flipV="1">
          <a:off x="3738034" y="3145367"/>
          <a:ext cx="1763889" cy="70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143934</xdr:colOff>
      <xdr:row>11</xdr:row>
      <xdr:rowOff>52211</xdr:rowOff>
    </xdr:from>
    <xdr:to>
      <xdr:col>7</xdr:col>
      <xdr:colOff>2823</xdr:colOff>
      <xdr:row>11</xdr:row>
      <xdr:rowOff>59267</xdr:rowOff>
    </xdr:to>
    <xdr:cxnSp macro="">
      <xdr:nvCxnSpPr>
        <xdr:cNvPr id="15" name="Gerade Verbindung mit Pfeil 14"/>
        <xdr:cNvCxnSpPr/>
      </xdr:nvCxnSpPr>
      <xdr:spPr>
        <a:xfrm flipV="1">
          <a:off x="3742267" y="3692878"/>
          <a:ext cx="1763889" cy="70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366888</xdr:colOff>
      <xdr:row>1</xdr:row>
      <xdr:rowOff>225776</xdr:rowOff>
    </xdr:from>
    <xdr:to>
      <xdr:col>5</xdr:col>
      <xdr:colOff>70555</xdr:colOff>
      <xdr:row>14</xdr:row>
      <xdr:rowOff>197554</xdr:rowOff>
    </xdr:to>
    <xdr:pic>
      <xdr:nvPicPr>
        <xdr:cNvPr id="16" name="Grafik 15"/>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6888" y="684387"/>
          <a:ext cx="3302000" cy="4176889"/>
        </a:xfrm>
        <a:prstGeom prst="rect">
          <a:avLst/>
        </a:prstGeom>
      </xdr:spPr>
    </xdr:pic>
    <xdr:clientData/>
  </xdr:twoCellAnchor>
  <xdr:twoCellAnchor>
    <xdr:from>
      <xdr:col>1</xdr:col>
      <xdr:colOff>381000</xdr:colOff>
      <xdr:row>3</xdr:row>
      <xdr:rowOff>0</xdr:rowOff>
    </xdr:from>
    <xdr:to>
      <xdr:col>5</xdr:col>
      <xdr:colOff>762000</xdr:colOff>
      <xdr:row>3</xdr:row>
      <xdr:rowOff>21166</xdr:rowOff>
    </xdr:to>
    <xdr:cxnSp macro="">
      <xdr:nvCxnSpPr>
        <xdr:cNvPr id="3" name="Gerade Verbindung mit Pfeil 2"/>
        <xdr:cNvCxnSpPr/>
      </xdr:nvCxnSpPr>
      <xdr:spPr>
        <a:xfrm flipV="1">
          <a:off x="790222" y="1100667"/>
          <a:ext cx="3570111" cy="211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57151</xdr:colOff>
      <xdr:row>0</xdr:row>
      <xdr:rowOff>763093</xdr:rowOff>
    </xdr:to>
    <xdr:pic>
      <xdr:nvPicPr>
        <xdr:cNvPr id="2" name="Grafik 1"/>
        <xdr:cNvPicPr>
          <a:picLocks noChangeAspect="1"/>
        </xdr:cNvPicPr>
      </xdr:nvPicPr>
      <xdr:blipFill>
        <a:blip xmlns:r="http://schemas.openxmlformats.org/officeDocument/2006/relationships" r:embed="rId1"/>
        <a:stretch>
          <a:fillRect/>
        </a:stretch>
      </xdr:blipFill>
      <xdr:spPr>
        <a:xfrm>
          <a:off x="1" y="1"/>
          <a:ext cx="3638550" cy="7630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57151</xdr:colOff>
      <xdr:row>0</xdr:row>
      <xdr:rowOff>763093</xdr:rowOff>
    </xdr:to>
    <xdr:pic>
      <xdr:nvPicPr>
        <xdr:cNvPr id="2" name="Grafik 1"/>
        <xdr:cNvPicPr>
          <a:picLocks noChangeAspect="1"/>
        </xdr:cNvPicPr>
      </xdr:nvPicPr>
      <xdr:blipFill>
        <a:blip xmlns:r="http://schemas.openxmlformats.org/officeDocument/2006/relationships" r:embed="rId1"/>
        <a:stretch>
          <a:fillRect/>
        </a:stretch>
      </xdr:blipFill>
      <xdr:spPr>
        <a:xfrm>
          <a:off x="1" y="1"/>
          <a:ext cx="3638550" cy="763092"/>
        </a:xfrm>
        <a:prstGeom prst="rect">
          <a:avLst/>
        </a:prstGeom>
      </xdr:spPr>
    </xdr:pic>
    <xdr:clientData/>
  </xdr:twoCellAnchor>
</xdr:wsDr>
</file>

<file path=xl/theme/theme1.xml><?xml version="1.0" encoding="utf-8"?>
<a:theme xmlns:a="http://schemas.openxmlformats.org/drawingml/2006/main" name="Office">
  <a:themeElements>
    <a:clrScheme name="Benutzerdefiniert 1">
      <a:dk1>
        <a:sysClr val="windowText" lastClr="000000"/>
      </a:dk1>
      <a:lt1>
        <a:srgbClr val="FFFFFF"/>
      </a:lt1>
      <a:dk2>
        <a:srgbClr val="AB2319"/>
      </a:dk2>
      <a:lt2>
        <a:srgbClr val="246C76"/>
      </a:lt2>
      <a:accent1>
        <a:srgbClr val="023059"/>
      </a:accent1>
      <a:accent2>
        <a:srgbClr val="F2CB05"/>
      </a:accent2>
      <a:accent3>
        <a:srgbClr val="F2B705"/>
      </a:accent3>
      <a:accent4>
        <a:srgbClr val="F29F05"/>
      </a:accent4>
      <a:accent5>
        <a:srgbClr val="ACAB83"/>
      </a:accent5>
      <a:accent6>
        <a:srgbClr val="FFE659"/>
      </a:accent6>
      <a:hlink>
        <a:srgbClr val="0467BF"/>
      </a:hlink>
      <a:folHlink>
        <a:srgbClr val="7030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aria.muster@schule-b&#252;ndnerrheintal.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maria.muster@schule-b&#252;ndnerrheintal.ch"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9"/>
  <sheetViews>
    <sheetView tabSelected="1" topLeftCell="A7" zoomScale="90" zoomScaleNormal="90" workbookViewId="0">
      <selection activeCell="G4" sqref="G4"/>
    </sheetView>
  </sheetViews>
  <sheetFormatPr baseColWidth="10" defaultColWidth="11.453125" defaultRowHeight="25" x14ac:dyDescent="0.5"/>
  <cols>
    <col min="1" max="1" width="5.81640625" style="107" customWidth="1"/>
    <col min="2" max="2" width="11.453125" style="93"/>
    <col min="3" max="3" width="11.453125" style="93" customWidth="1"/>
    <col min="4" max="6" width="11.453125" style="93"/>
    <col min="7" max="7" width="15.81640625" style="93" customWidth="1"/>
    <col min="8" max="12" width="11.453125" style="93"/>
    <col min="13" max="13" width="2.453125" style="93" customWidth="1"/>
    <col min="14" max="16384" width="11.453125" style="93"/>
  </cols>
  <sheetData>
    <row r="1" spans="1:13" ht="36" customHeight="1" x14ac:dyDescent="0.3">
      <c r="A1" s="108" t="str">
        <f>WL!A77</f>
        <v>Indicazioni generali e abbreviazioni</v>
      </c>
      <c r="B1" s="109"/>
      <c r="C1" s="109"/>
      <c r="D1" s="109"/>
      <c r="E1" s="109"/>
      <c r="F1" s="109"/>
      <c r="G1" s="109"/>
      <c r="H1" s="109"/>
      <c r="I1" s="109"/>
      <c r="J1" s="109"/>
      <c r="K1" s="109"/>
      <c r="L1" s="109"/>
      <c r="M1" s="109"/>
    </row>
    <row r="3" spans="1:13" ht="25.5" customHeight="1" x14ac:dyDescent="0.5">
      <c r="A3" s="107">
        <v>1</v>
      </c>
      <c r="H3" s="157" t="s">
        <v>297</v>
      </c>
      <c r="I3" s="158"/>
      <c r="J3" s="158"/>
      <c r="K3" s="158"/>
      <c r="L3" s="159"/>
    </row>
    <row r="4" spans="1:13" ht="30" x14ac:dyDescent="0.5">
      <c r="G4" s="258" t="s">
        <v>298</v>
      </c>
      <c r="H4" s="160"/>
      <c r="I4" s="161"/>
      <c r="J4" s="161"/>
      <c r="K4" s="161"/>
      <c r="L4" s="162"/>
    </row>
    <row r="5" spans="1:13" x14ac:dyDescent="0.5">
      <c r="H5" s="160"/>
      <c r="I5" s="161"/>
      <c r="J5" s="161"/>
      <c r="K5" s="161"/>
      <c r="L5" s="162"/>
    </row>
    <row r="6" spans="1:13" x14ac:dyDescent="0.5">
      <c r="H6" s="160"/>
      <c r="I6" s="161"/>
      <c r="J6" s="161"/>
      <c r="K6" s="161"/>
      <c r="L6" s="162"/>
    </row>
    <row r="7" spans="1:13" x14ac:dyDescent="0.5">
      <c r="H7" s="160"/>
      <c r="I7" s="161"/>
      <c r="J7" s="161"/>
      <c r="K7" s="161"/>
      <c r="L7" s="162"/>
    </row>
    <row r="8" spans="1:13" x14ac:dyDescent="0.5">
      <c r="H8" s="160"/>
      <c r="I8" s="161"/>
      <c r="J8" s="161"/>
      <c r="K8" s="161"/>
      <c r="L8" s="162"/>
    </row>
    <row r="9" spans="1:13" x14ac:dyDescent="0.5">
      <c r="H9" s="160"/>
      <c r="I9" s="161"/>
      <c r="J9" s="161"/>
      <c r="K9" s="161"/>
      <c r="L9" s="162"/>
    </row>
    <row r="10" spans="1:13" x14ac:dyDescent="0.5">
      <c r="H10" s="160"/>
      <c r="I10" s="161"/>
      <c r="J10" s="161"/>
      <c r="K10" s="161"/>
      <c r="L10" s="162"/>
    </row>
    <row r="11" spans="1:13" x14ac:dyDescent="0.5">
      <c r="H11" s="160"/>
      <c r="I11" s="161"/>
      <c r="J11" s="161"/>
      <c r="K11" s="161"/>
      <c r="L11" s="162"/>
    </row>
    <row r="12" spans="1:13" x14ac:dyDescent="0.5">
      <c r="H12" s="163"/>
      <c r="I12" s="164"/>
      <c r="J12" s="164"/>
      <c r="K12" s="164"/>
      <c r="L12" s="165"/>
    </row>
    <row r="14" spans="1:13" ht="25.5" customHeight="1" x14ac:dyDescent="0.5">
      <c r="H14" s="166" t="s">
        <v>292</v>
      </c>
      <c r="I14" s="167"/>
      <c r="J14" s="167"/>
      <c r="K14" s="167"/>
      <c r="L14" s="168"/>
    </row>
    <row r="16" spans="1:13" ht="19.5" customHeight="1" x14ac:dyDescent="0.5"/>
    <row r="17" spans="1:12" ht="25.5" customHeight="1" x14ac:dyDescent="0.5">
      <c r="A17" s="107">
        <v>2</v>
      </c>
      <c r="H17" s="157" t="s">
        <v>293</v>
      </c>
      <c r="I17" s="158"/>
      <c r="J17" s="158"/>
      <c r="K17" s="158"/>
      <c r="L17" s="159"/>
    </row>
    <row r="18" spans="1:12" x14ac:dyDescent="0.5">
      <c r="H18" s="160"/>
      <c r="I18" s="161"/>
      <c r="J18" s="161"/>
      <c r="K18" s="161"/>
      <c r="L18" s="162"/>
    </row>
    <row r="19" spans="1:12" x14ac:dyDescent="0.5">
      <c r="H19" s="163"/>
      <c r="I19" s="164"/>
      <c r="J19" s="164"/>
      <c r="K19" s="164"/>
      <c r="L19" s="165"/>
    </row>
    <row r="21" spans="1:12" ht="19.5" customHeight="1" x14ac:dyDescent="0.5"/>
    <row r="22" spans="1:12" ht="25.5" customHeight="1" x14ac:dyDescent="0.5">
      <c r="A22" s="107">
        <v>3</v>
      </c>
      <c r="H22" s="157" t="s">
        <v>289</v>
      </c>
      <c r="I22" s="158"/>
      <c r="J22" s="158"/>
      <c r="K22" s="158"/>
      <c r="L22" s="159"/>
    </row>
    <row r="23" spans="1:12" x14ac:dyDescent="0.5">
      <c r="H23" s="160"/>
      <c r="I23" s="161"/>
      <c r="J23" s="161"/>
      <c r="K23" s="161"/>
      <c r="L23" s="162"/>
    </row>
    <row r="24" spans="1:12" x14ac:dyDescent="0.5">
      <c r="H24" s="160"/>
      <c r="I24" s="161"/>
      <c r="J24" s="161"/>
      <c r="K24" s="161"/>
      <c r="L24" s="162"/>
    </row>
    <row r="25" spans="1:12" x14ac:dyDescent="0.5">
      <c r="H25" s="163"/>
      <c r="I25" s="164"/>
      <c r="J25" s="164"/>
      <c r="K25" s="164"/>
      <c r="L25" s="165"/>
    </row>
    <row r="26" spans="1:12" ht="19.5" customHeight="1" x14ac:dyDescent="0.35">
      <c r="A26"/>
      <c r="H26" s="151"/>
      <c r="I26" s="151"/>
      <c r="J26" s="151"/>
      <c r="K26" s="151"/>
      <c r="L26" s="151"/>
    </row>
    <row r="27" spans="1:12" ht="26.25" customHeight="1" x14ac:dyDescent="0.5">
      <c r="A27" s="107">
        <v>4</v>
      </c>
      <c r="H27" s="169" t="s">
        <v>294</v>
      </c>
      <c r="I27" s="170"/>
      <c r="J27" s="170"/>
      <c r="K27" s="170"/>
      <c r="L27" s="171"/>
    </row>
    <row r="28" spans="1:12" ht="25.5" customHeight="1" x14ac:dyDescent="0.5">
      <c r="H28" s="172"/>
      <c r="I28" s="173"/>
      <c r="J28" s="173"/>
      <c r="K28" s="173"/>
      <c r="L28" s="174"/>
    </row>
    <row r="29" spans="1:12" ht="21" customHeight="1" x14ac:dyDescent="0.5">
      <c r="H29" s="175"/>
      <c r="I29" s="176"/>
      <c r="J29" s="176"/>
      <c r="K29" s="176"/>
      <c r="L29" s="177"/>
    </row>
    <row r="30" spans="1:12" ht="19.5" customHeight="1" x14ac:dyDescent="0.5"/>
    <row r="31" spans="1:12" ht="25.5" customHeight="1" x14ac:dyDescent="0.5">
      <c r="A31" s="107">
        <v>5</v>
      </c>
      <c r="H31" s="157" t="s">
        <v>276</v>
      </c>
      <c r="I31" s="158"/>
      <c r="J31" s="158"/>
      <c r="K31" s="158"/>
      <c r="L31" s="159"/>
    </row>
    <row r="32" spans="1:12" x14ac:dyDescent="0.5">
      <c r="H32" s="163"/>
      <c r="I32" s="164"/>
      <c r="J32" s="164"/>
      <c r="K32" s="164"/>
      <c r="L32" s="165"/>
    </row>
    <row r="34" spans="1:7" ht="45" customHeight="1" x14ac:dyDescent="0.3">
      <c r="A34" s="93"/>
      <c r="B34" s="151"/>
      <c r="C34" s="151"/>
      <c r="D34" s="151"/>
      <c r="E34" s="151"/>
      <c r="F34" s="151"/>
      <c r="G34" s="151"/>
    </row>
    <row r="999" spans="1:2" ht="14.5" x14ac:dyDescent="0.35">
      <c r="A999" s="156" t="s">
        <v>290</v>
      </c>
      <c r="B999" s="156"/>
    </row>
  </sheetData>
  <sheetProtection algorithmName="SHA-512" hashValue="piFxxjs7/9LQdBczjM/z8uCUvk94c8fbhoI7j+dvFbDh/Jplgm3OEkBQdaXr+O4GTaOO/42Yq8t963ffMBTRRA==" saltValue="hh+4AecWztrqZFrBeOw8fw==" spinCount="100000" sheet="1" objects="1" scenarios="1"/>
  <mergeCells count="7">
    <mergeCell ref="A999:B999"/>
    <mergeCell ref="H3:L12"/>
    <mergeCell ref="H17:L19"/>
    <mergeCell ref="H22:L25"/>
    <mergeCell ref="H14:L14"/>
    <mergeCell ref="H27:L29"/>
    <mergeCell ref="H31:L32"/>
  </mergeCells>
  <pageMargins left="0.7" right="0.7" top="0.78740157499999996" bottom="0.78740157499999996" header="0.3" footer="0.3"/>
  <pageSetup paperSize="9" scale="1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topLeftCell="A7" zoomScaleNormal="100" workbookViewId="0">
      <selection activeCell="E53" sqref="E53"/>
    </sheetView>
  </sheetViews>
  <sheetFormatPr baseColWidth="10" defaultRowHeight="14.5" x14ac:dyDescent="0.35"/>
  <cols>
    <col min="1" max="1" width="8.1796875" style="3" customWidth="1"/>
    <col min="2" max="2" width="8.1796875" customWidth="1"/>
    <col min="3" max="12" width="9.7265625" customWidth="1"/>
    <col min="13" max="15" width="4.1796875" customWidth="1"/>
    <col min="16" max="16" width="8.1796875" style="3" customWidth="1"/>
    <col min="17" max="19" width="5.1796875" style="3" customWidth="1"/>
    <col min="20" max="20" width="10.1796875" style="3" customWidth="1"/>
    <col min="21" max="23" width="4.1796875" customWidth="1"/>
    <col min="24" max="24" width="8.1796875" customWidth="1"/>
    <col min="25" max="27" width="4.1796875" customWidth="1"/>
    <col min="28" max="28" width="8.1796875" customWidth="1"/>
    <col min="29" max="31" width="4.1796875" customWidth="1"/>
    <col min="32" max="32" width="8.1796875" customWidth="1"/>
    <col min="33" max="35" width="4.1796875" customWidth="1"/>
    <col min="36" max="36" width="8.1796875" customWidth="1"/>
    <col min="37" max="37" width="7.81640625" customWidth="1"/>
    <col min="38" max="38" width="8.1796875" customWidth="1"/>
    <col min="39" max="41" width="4.1796875" customWidth="1"/>
    <col min="42" max="42" width="8.1796875" customWidth="1"/>
    <col min="43" max="45" width="4.1796875" customWidth="1"/>
    <col min="46" max="46" width="8.1796875" customWidth="1"/>
    <col min="47" max="49" width="4.1796875" customWidth="1"/>
    <col min="50" max="50" width="8.1796875" customWidth="1"/>
    <col min="51" max="53" width="4.1796875" customWidth="1"/>
    <col min="54" max="54" width="8.1796875" customWidth="1"/>
    <col min="55" max="57" width="4.1796875" customWidth="1"/>
    <col min="58" max="58" width="8.1796875" customWidth="1"/>
  </cols>
  <sheetData>
    <row r="1" spans="1:58" x14ac:dyDescent="0.35">
      <c r="A1" s="3" t="str">
        <f>WL!A23</f>
        <v>movimento/sport</v>
      </c>
    </row>
    <row r="5" spans="1:58" x14ac:dyDescent="0.35">
      <c r="Q5" s="254" t="str">
        <f>C7</f>
        <v>Lunedi</v>
      </c>
      <c r="R5" s="255"/>
      <c r="S5" s="255"/>
      <c r="T5" s="256"/>
      <c r="U5" s="254" t="str">
        <f>E7</f>
        <v>Martedi</v>
      </c>
      <c r="V5" s="255"/>
      <c r="W5" s="255"/>
      <c r="X5" s="256"/>
      <c r="Y5" s="254" t="str">
        <f>G7</f>
        <v>Mercoledì</v>
      </c>
      <c r="Z5" s="255"/>
      <c r="AA5" s="255"/>
      <c r="AB5" s="256"/>
      <c r="AC5" s="254" t="str">
        <f>I7</f>
        <v>Giovedi</v>
      </c>
      <c r="AD5" s="255"/>
      <c r="AE5" s="255"/>
      <c r="AF5" s="256"/>
      <c r="AG5" s="254" t="str">
        <f>K7</f>
        <v>Venerdi</v>
      </c>
      <c r="AH5" s="255"/>
      <c r="AI5" s="255"/>
      <c r="AJ5" s="256"/>
      <c r="AL5" s="3"/>
      <c r="AM5" s="254" t="str">
        <f>C7</f>
        <v>Lunedi</v>
      </c>
      <c r="AN5" s="255"/>
      <c r="AO5" s="255"/>
      <c r="AP5" s="256"/>
      <c r="AQ5" s="254" t="str">
        <f>E7</f>
        <v>Martedi</v>
      </c>
      <c r="AR5" s="255"/>
      <c r="AS5" s="255"/>
      <c r="AT5" s="256"/>
      <c r="AU5" s="254" t="str">
        <f>G7</f>
        <v>Mercoledì</v>
      </c>
      <c r="AV5" s="255"/>
      <c r="AW5" s="255"/>
      <c r="AX5" s="256"/>
      <c r="AY5" s="254" t="str">
        <f>I7</f>
        <v>Giovedi</v>
      </c>
      <c r="AZ5" s="255"/>
      <c r="BA5" s="255"/>
      <c r="BB5" s="256"/>
      <c r="BC5" s="254" t="str">
        <f>K7</f>
        <v>Venerdi</v>
      </c>
      <c r="BD5" s="255"/>
      <c r="BE5" s="255"/>
      <c r="BF5" s="256"/>
    </row>
    <row r="6" spans="1:58" x14ac:dyDescent="0.35">
      <c r="Q6" s="45" t="str">
        <f>$A$1</f>
        <v>movimento/sport</v>
      </c>
      <c r="R6" s="45" t="str">
        <f t="shared" ref="R6:BD6" si="0">$A$1</f>
        <v>movimento/sport</v>
      </c>
      <c r="S6" s="45"/>
      <c r="T6" s="45"/>
      <c r="U6" s="45" t="str">
        <f t="shared" si="0"/>
        <v>movimento/sport</v>
      </c>
      <c r="V6" s="45" t="str">
        <f t="shared" si="0"/>
        <v>movimento/sport</v>
      </c>
      <c r="W6" s="45"/>
      <c r="X6" s="45"/>
      <c r="Y6" s="45" t="str">
        <f t="shared" si="0"/>
        <v>movimento/sport</v>
      </c>
      <c r="Z6" s="45" t="str">
        <f t="shared" si="0"/>
        <v>movimento/sport</v>
      </c>
      <c r="AA6" s="45"/>
      <c r="AB6" s="45"/>
      <c r="AC6" s="45" t="str">
        <f t="shared" si="0"/>
        <v>movimento/sport</v>
      </c>
      <c r="AD6" s="45" t="str">
        <f t="shared" si="0"/>
        <v>movimento/sport</v>
      </c>
      <c r="AE6" s="45"/>
      <c r="AF6" s="45"/>
      <c r="AG6" s="45" t="str">
        <f t="shared" si="0"/>
        <v>movimento/sport</v>
      </c>
      <c r="AH6" s="45" t="str">
        <f t="shared" si="0"/>
        <v>movimento/sport</v>
      </c>
      <c r="AI6" s="45" t="str">
        <f t="shared" si="0"/>
        <v>movimento/sport</v>
      </c>
      <c r="AJ6" s="45"/>
      <c r="AK6" s="45"/>
      <c r="AL6" s="45"/>
      <c r="AM6" s="45" t="str">
        <f t="shared" si="0"/>
        <v>movimento/sport</v>
      </c>
      <c r="AN6" s="45" t="str">
        <f t="shared" si="0"/>
        <v>movimento/sport</v>
      </c>
      <c r="AO6" s="45"/>
      <c r="AP6" s="45"/>
      <c r="AQ6" s="45" t="str">
        <f t="shared" si="0"/>
        <v>movimento/sport</v>
      </c>
      <c r="AR6" s="45" t="str">
        <f t="shared" si="0"/>
        <v>movimento/sport</v>
      </c>
      <c r="AS6" s="45"/>
      <c r="AT6" s="45"/>
      <c r="AU6" s="45" t="str">
        <f t="shared" si="0"/>
        <v>movimento/sport</v>
      </c>
      <c r="AV6" s="45" t="str">
        <f t="shared" si="0"/>
        <v>movimento/sport</v>
      </c>
      <c r="AW6" s="45"/>
      <c r="AX6" s="45"/>
      <c r="AY6" s="45" t="str">
        <f t="shared" si="0"/>
        <v>movimento/sport</v>
      </c>
      <c r="AZ6" s="45" t="str">
        <f t="shared" si="0"/>
        <v>movimento/sport</v>
      </c>
      <c r="BA6" s="45"/>
      <c r="BB6" s="45"/>
      <c r="BC6" s="45" t="str">
        <f t="shared" si="0"/>
        <v>movimento/sport</v>
      </c>
      <c r="BD6" s="45" t="str">
        <f t="shared" si="0"/>
        <v>movimento/sport</v>
      </c>
      <c r="BE6" s="45"/>
      <c r="BF6" s="45"/>
    </row>
    <row r="7" spans="1:58" x14ac:dyDescent="0.35">
      <c r="A7" s="3" t="s">
        <v>31</v>
      </c>
      <c r="B7" s="10" t="s">
        <v>10</v>
      </c>
      <c r="C7" s="253" t="str">
        <f>WL!A2</f>
        <v>Lunedi</v>
      </c>
      <c r="D7" s="253"/>
      <c r="E7" s="253" t="str">
        <f>WL!A3</f>
        <v>Martedi</v>
      </c>
      <c r="F7" s="253"/>
      <c r="G7" s="253" t="str">
        <f>WL!A4</f>
        <v>Mercoledì</v>
      </c>
      <c r="H7" s="253"/>
      <c r="I7" s="253" t="str">
        <f>WL!A5</f>
        <v>Giovedi</v>
      </c>
      <c r="J7" s="253"/>
      <c r="K7" s="253" t="str">
        <f>WL!A6</f>
        <v>Venerdi</v>
      </c>
      <c r="L7" s="253"/>
      <c r="Q7" s="48" t="str">
        <f>WL!$A$13</f>
        <v>Ins di classe</v>
      </c>
      <c r="R7" s="49" t="str">
        <f>WL!$A$13</f>
        <v>Ins di classe</v>
      </c>
      <c r="S7" s="49" t="s">
        <v>57</v>
      </c>
      <c r="T7" s="60" t="s">
        <v>28</v>
      </c>
      <c r="U7" s="55" t="str">
        <f>WL!$A$13</f>
        <v>Ins di classe</v>
      </c>
      <c r="V7" s="56" t="str">
        <f>WL!$A$13</f>
        <v>Ins di classe</v>
      </c>
      <c r="W7" s="56" t="str">
        <f>S7</f>
        <v>Res</v>
      </c>
      <c r="X7" s="61" t="str">
        <f>T7</f>
        <v>Dauer</v>
      </c>
      <c r="Y7" s="48" t="str">
        <f>WL!$A$13</f>
        <v>Ins di classe</v>
      </c>
      <c r="Z7" s="49" t="str">
        <f>WL!$A$13</f>
        <v>Ins di classe</v>
      </c>
      <c r="AA7" s="49" t="s">
        <v>57</v>
      </c>
      <c r="AB7" s="60" t="s">
        <v>28</v>
      </c>
      <c r="AC7" s="48" t="str">
        <f>WL!$A$13</f>
        <v>Ins di classe</v>
      </c>
      <c r="AD7" s="49" t="str">
        <f>WL!$A$13</f>
        <v>Ins di classe</v>
      </c>
      <c r="AE7" s="49" t="s">
        <v>57</v>
      </c>
      <c r="AF7" s="60" t="s">
        <v>28</v>
      </c>
      <c r="AG7" s="48" t="str">
        <f>WL!$A$13</f>
        <v>Ins di classe</v>
      </c>
      <c r="AH7" s="49" t="str">
        <f>WL!$A$13</f>
        <v>Ins di classe</v>
      </c>
      <c r="AI7" s="49" t="s">
        <v>57</v>
      </c>
      <c r="AJ7" s="60" t="s">
        <v>28</v>
      </c>
      <c r="AL7" s="3"/>
      <c r="AM7" s="48" t="str">
        <f>WL!$A$18</f>
        <v>Ins di materia</v>
      </c>
      <c r="AN7" s="48" t="str">
        <f>WL!$A$18</f>
        <v>Ins di materia</v>
      </c>
      <c r="AO7" s="49" t="s">
        <v>57</v>
      </c>
      <c r="AP7" s="60" t="s">
        <v>28</v>
      </c>
      <c r="AQ7" s="48" t="str">
        <f>WL!$A$18</f>
        <v>Ins di materia</v>
      </c>
      <c r="AR7" s="48" t="str">
        <f>WL!$A$18</f>
        <v>Ins di materia</v>
      </c>
      <c r="AS7" s="56" t="str">
        <f>AO7</f>
        <v>Res</v>
      </c>
      <c r="AT7" s="61" t="str">
        <f>AP7</f>
        <v>Dauer</v>
      </c>
      <c r="AU7" s="48" t="str">
        <f>WL!$A$18</f>
        <v>Ins di materia</v>
      </c>
      <c r="AV7" s="48" t="str">
        <f>WL!$A$18</f>
        <v>Ins di materia</v>
      </c>
      <c r="AW7" s="49" t="s">
        <v>57</v>
      </c>
      <c r="AX7" s="60" t="s">
        <v>28</v>
      </c>
      <c r="AY7" s="48" t="str">
        <f>WL!$A$18</f>
        <v>Ins di materia</v>
      </c>
      <c r="AZ7" s="48" t="str">
        <f>WL!$A$18</f>
        <v>Ins di materia</v>
      </c>
      <c r="BA7" s="49" t="s">
        <v>57</v>
      </c>
      <c r="BB7" s="60" t="s">
        <v>28</v>
      </c>
      <c r="BC7" s="48" t="str">
        <f>WL!$A$18</f>
        <v>Ins di materia</v>
      </c>
      <c r="BD7" s="48" t="str">
        <f>WL!$A$18</f>
        <v>Ins di materia</v>
      </c>
      <c r="BE7" s="49" t="s">
        <v>57</v>
      </c>
      <c r="BF7" s="60" t="s">
        <v>28</v>
      </c>
    </row>
    <row r="8" spans="1:58" s="3" customFormat="1" x14ac:dyDescent="0.35">
      <c r="A8" s="8"/>
      <c r="B8" s="8"/>
      <c r="C8" s="11" t="str">
        <f>Stundenplan!C8</f>
        <v>SI 1 (5 anni)</v>
      </c>
      <c r="D8" s="11" t="str">
        <f>Stundenplan!D8</f>
        <v>SI 2 (6 anni)</v>
      </c>
      <c r="E8" s="11" t="str">
        <f>Stundenplan!E8</f>
        <v>SI 1 (5 anni)</v>
      </c>
      <c r="F8" s="11" t="str">
        <f>Stundenplan!F8</f>
        <v>SI 2 (6 anni)</v>
      </c>
      <c r="G8" s="11" t="str">
        <f>Stundenplan!G8</f>
        <v>SI 1 (5 anni)</v>
      </c>
      <c r="H8" s="11" t="str">
        <f>Stundenplan!H8</f>
        <v>SI 2 (6 anni)</v>
      </c>
      <c r="I8" s="11" t="str">
        <f>Stundenplan!I8</f>
        <v>SI 1 (5 anni)</v>
      </c>
      <c r="J8" s="11" t="str">
        <f>Stundenplan!J8</f>
        <v>SI 2 (6 anni)</v>
      </c>
      <c r="K8" s="11" t="str">
        <f>Stundenplan!K8</f>
        <v>SI 1 (5 anni)</v>
      </c>
      <c r="L8" s="11" t="str">
        <f>Stundenplan!L8</f>
        <v>SI 2 (6 anni)</v>
      </c>
      <c r="P8" s="3" t="s">
        <v>28</v>
      </c>
      <c r="Q8" s="45"/>
      <c r="R8" s="42"/>
      <c r="S8" s="42"/>
      <c r="T8" s="46"/>
      <c r="U8" s="45"/>
      <c r="V8" s="42"/>
      <c r="W8" s="42"/>
      <c r="X8" s="46"/>
      <c r="Y8" s="45"/>
      <c r="Z8" s="42"/>
      <c r="AA8" s="42"/>
      <c r="AB8" s="46"/>
      <c r="AC8" s="45"/>
      <c r="AD8" s="42"/>
      <c r="AE8" s="42"/>
      <c r="AF8" s="46"/>
      <c r="AG8" s="45"/>
      <c r="AH8" s="42"/>
      <c r="AI8" s="42"/>
      <c r="AJ8" s="46"/>
      <c r="AL8" s="3" t="s">
        <v>28</v>
      </c>
      <c r="AM8" s="45"/>
      <c r="AN8" s="42"/>
      <c r="AO8" s="42"/>
      <c r="AP8" s="46"/>
      <c r="AQ8" s="45"/>
      <c r="AR8" s="42"/>
      <c r="AS8" s="42"/>
      <c r="AT8" s="46"/>
      <c r="AU8" s="45"/>
      <c r="AV8" s="42"/>
      <c r="AW8" s="42"/>
      <c r="AX8" s="46"/>
      <c r="AY8" s="45"/>
      <c r="AZ8" s="42"/>
      <c r="BA8" s="42"/>
      <c r="BB8" s="46"/>
      <c r="BC8" s="45"/>
      <c r="BD8" s="42"/>
      <c r="BE8" s="42"/>
      <c r="BF8" s="46"/>
    </row>
    <row r="9" spans="1:58" x14ac:dyDescent="0.35">
      <c r="A9" s="8">
        <f>Stundenplan!A9</f>
        <v>0.33402777777777781</v>
      </c>
      <c r="B9" s="8">
        <f>Stundenplan!B9</f>
        <v>0.34027777777777773</v>
      </c>
      <c r="C9" s="11" t="str">
        <f>Stundenplan!C9</f>
        <v>AZ SuS</v>
      </c>
      <c r="D9" s="11" t="str">
        <f>Stundenplan!D9</f>
        <v>AZ SuS</v>
      </c>
      <c r="E9" s="11" t="str">
        <f>Stundenplan!E9</f>
        <v>AZ SuS</v>
      </c>
      <c r="F9" s="11" t="str">
        <f>Stundenplan!F9</f>
        <v>AZ SuS</v>
      </c>
      <c r="G9" s="11" t="str">
        <f>Stundenplan!G9</f>
        <v>AZ SuS</v>
      </c>
      <c r="H9" s="11" t="str">
        <f>Stundenplan!H9</f>
        <v>AZ SuS</v>
      </c>
      <c r="I9" s="11" t="str">
        <f>Stundenplan!I9</f>
        <v>AZ SuS</v>
      </c>
      <c r="J9" s="11" t="str">
        <f>Stundenplan!J9</f>
        <v>AZ SuS</v>
      </c>
      <c r="K9" s="11" t="str">
        <f>Stundenplan!K9</f>
        <v>AZ SuS</v>
      </c>
      <c r="L9" s="11" t="str">
        <f>Stundenplan!L9</f>
        <v>AZ SuS</v>
      </c>
      <c r="P9" s="39">
        <f>(B9-A9)</f>
        <v>6.2499999999999223E-3</v>
      </c>
      <c r="Q9" s="45">
        <f>IF(AND(C9=$Q$6,C10=$Q$7),1,0)</f>
        <v>0</v>
      </c>
      <c r="R9" s="42">
        <f>IF(AND(D9=$R$6,D10=$R$7),1,0)</f>
        <v>0</v>
      </c>
      <c r="S9" s="42">
        <f>IF(OR(Q9=1,R9=1),1,0)</f>
        <v>0</v>
      </c>
      <c r="T9" s="47">
        <f>P9*S9</f>
        <v>0</v>
      </c>
      <c r="U9" s="52">
        <f>IF(AND(E9=$U$6,E10=$U$7),1,0)</f>
        <v>0</v>
      </c>
      <c r="V9" s="42">
        <f>IF(AND(F9=$V$6,F10=$V$7),1,0)</f>
        <v>0</v>
      </c>
      <c r="W9" s="43">
        <f>IF(OR(U9=1,V9=1),1,0)</f>
        <v>0</v>
      </c>
      <c r="X9" s="54">
        <f>W9*P9</f>
        <v>0</v>
      </c>
      <c r="Y9" s="52">
        <f>IF(AND(G9=$Y$6,G10=$Y$7),1,0)</f>
        <v>0</v>
      </c>
      <c r="Z9" s="42">
        <f>IF(AND(H9=$Z$6,H10=$Z$7),1,0)</f>
        <v>0</v>
      </c>
      <c r="AA9" s="43">
        <f>IF(OR(Y9=1,Z9=1),1,0)</f>
        <v>0</v>
      </c>
      <c r="AB9" s="54">
        <f>AA9*P9</f>
        <v>0</v>
      </c>
      <c r="AC9" s="52">
        <f>IF(AND(I9=$AC$6,I10=$AC$7),1,0)</f>
        <v>0</v>
      </c>
      <c r="AD9" s="42">
        <f>IF(AND(J9=$AD$6,J10=$AD$7),1,0)</f>
        <v>0</v>
      </c>
      <c r="AE9" s="43">
        <f>IF(OR(AC9=1,AD9=1),1,0)</f>
        <v>0</v>
      </c>
      <c r="AF9" s="54">
        <f>AE9*P9</f>
        <v>0</v>
      </c>
      <c r="AG9" s="52">
        <f>IF(AND(K9=$AG$6,K10=$AG$7),1,0)</f>
        <v>0</v>
      </c>
      <c r="AH9" s="43">
        <f>IF(AND(L9=$AH$6,L10=$AH$7),1,0)</f>
        <v>0</v>
      </c>
      <c r="AI9" s="43">
        <f>IF(OR(AG9=1,AH9=1),1,0)</f>
        <v>0</v>
      </c>
      <c r="AJ9" s="54">
        <f>AI9*P9</f>
        <v>0</v>
      </c>
      <c r="AL9" s="39">
        <f>P9</f>
        <v>6.2499999999999223E-3</v>
      </c>
      <c r="AM9" s="45">
        <f>IF(AND(C9=$AM$6,C10=$AM$7),1,0)</f>
        <v>0</v>
      </c>
      <c r="AN9" s="42">
        <f>IF(AND(D9=$AN$6,D10=$AN$7),1,0)</f>
        <v>0</v>
      </c>
      <c r="AO9" s="42">
        <f>IF(OR(AM9=1,AN9=1),1,0)</f>
        <v>0</v>
      </c>
      <c r="AP9" s="47">
        <f>AL9*AO9</f>
        <v>0</v>
      </c>
      <c r="AQ9" s="45">
        <f>IF(AND(E9=$AQ$6,E10=$AQ$7),1,0)</f>
        <v>0</v>
      </c>
      <c r="AR9" s="42">
        <f>IF(AND(F9=$AR$6,F10=$AR$7),1,0)</f>
        <v>0</v>
      </c>
      <c r="AS9" s="43">
        <f>IF(OR(AQ9=1,AR9=1),1,0)</f>
        <v>0</v>
      </c>
      <c r="AT9" s="54">
        <f>AS9*AL9</f>
        <v>0</v>
      </c>
      <c r="AU9" s="52">
        <f>IF(AND(G9=$AU$6,G10=$AU$7),1,0)</f>
        <v>0</v>
      </c>
      <c r="AV9" s="42">
        <f>IF(AND(H9=$AV$6,H10=$AV$7),1,0)</f>
        <v>0</v>
      </c>
      <c r="AW9" s="43">
        <f>IF(OR(AU9=1,AV9=1),1,0)</f>
        <v>0</v>
      </c>
      <c r="AX9" s="54">
        <f>AW9*AL9</f>
        <v>0</v>
      </c>
      <c r="AY9" s="52">
        <f>IF(AND(I9=$AY$6,I10=$AY$7),1,0)</f>
        <v>0</v>
      </c>
      <c r="AZ9" s="42">
        <f>IF(AND(J9=$AZ$6,J10=$AZ$7),1,0)</f>
        <v>0</v>
      </c>
      <c r="BA9" s="43">
        <f>IF(OR(AY9=1,AZ9=1),1,0)</f>
        <v>0</v>
      </c>
      <c r="BB9" s="54">
        <f>BA9*AL9</f>
        <v>0</v>
      </c>
      <c r="BC9" s="52">
        <f>IF(AND(K9=$BC$6,K10=$BC$7),1,0)</f>
        <v>0</v>
      </c>
      <c r="BD9" s="43">
        <f>IF(AND(L9=$BD$6,L10=$BD$7),1,0)</f>
        <v>0</v>
      </c>
      <c r="BE9" s="43">
        <f>IF(OR(BC9=1,BD9=1),1,0)</f>
        <v>0</v>
      </c>
      <c r="BF9" s="54">
        <f>BE9*AL9</f>
        <v>0</v>
      </c>
    </row>
    <row r="10" spans="1:58" x14ac:dyDescent="0.35">
      <c r="A10" s="8"/>
      <c r="B10" s="8"/>
      <c r="C10" s="11" t="str">
        <f>Stundenplan!C10</f>
        <v>KLP</v>
      </c>
      <c r="D10" s="11" t="str">
        <f>Stundenplan!D10</f>
        <v>KLP</v>
      </c>
      <c r="E10" s="11" t="str">
        <f>Stundenplan!E10</f>
        <v>KLP</v>
      </c>
      <c r="F10" s="11" t="str">
        <f>Stundenplan!F10</f>
        <v>KLP</v>
      </c>
      <c r="G10" s="11" t="str">
        <f>Stundenplan!G10</f>
        <v>KLP</v>
      </c>
      <c r="H10" s="11" t="str">
        <f>Stundenplan!H10</f>
        <v>KLP</v>
      </c>
      <c r="I10" s="11" t="str">
        <f>Stundenplan!I10</f>
        <v>KLP</v>
      </c>
      <c r="J10" s="11" t="str">
        <f>Stundenplan!J10</f>
        <v>KLP</v>
      </c>
      <c r="K10" s="11" t="str">
        <f>Stundenplan!K10</f>
        <v>KLP</v>
      </c>
      <c r="L10" s="11" t="str">
        <f>Stundenplan!L10</f>
        <v>KLP</v>
      </c>
      <c r="P10" s="39"/>
      <c r="Q10" s="45"/>
      <c r="R10" s="42"/>
      <c r="S10" s="42"/>
      <c r="T10" s="47"/>
      <c r="U10" s="52"/>
      <c r="V10" s="42"/>
      <c r="W10" s="43"/>
      <c r="X10" s="54"/>
      <c r="Y10" s="52"/>
      <c r="Z10" s="42"/>
      <c r="AA10" s="43"/>
      <c r="AB10" s="54"/>
      <c r="AC10" s="52"/>
      <c r="AD10" s="42"/>
      <c r="AE10" s="43"/>
      <c r="AF10" s="54"/>
      <c r="AG10" s="52"/>
      <c r="AH10" s="43"/>
      <c r="AI10" s="43"/>
      <c r="AJ10" s="54"/>
      <c r="AL10" s="39"/>
      <c r="AM10" s="45"/>
      <c r="AN10" s="42"/>
      <c r="AO10" s="42"/>
      <c r="AP10" s="47"/>
      <c r="AQ10" s="45"/>
      <c r="AR10" s="42"/>
      <c r="AS10" s="43"/>
      <c r="AT10" s="54"/>
      <c r="AU10" s="52"/>
      <c r="AV10" s="42"/>
      <c r="AW10" s="43"/>
      <c r="AX10" s="54"/>
      <c r="AY10" s="52"/>
      <c r="AZ10" s="42"/>
      <c r="BA10" s="43"/>
      <c r="BB10" s="54"/>
      <c r="BC10" s="52"/>
      <c r="BD10" s="43"/>
      <c r="BE10" s="43"/>
      <c r="BF10" s="54"/>
    </row>
    <row r="11" spans="1:58" x14ac:dyDescent="0.35">
      <c r="A11" s="8">
        <f>Stundenplan!A11</f>
        <v>0.34027777777777773</v>
      </c>
      <c r="B11" s="8">
        <f>Stundenplan!B11</f>
        <v>0.37152777777777773</v>
      </c>
      <c r="C11" s="11" t="str">
        <f>Stundenplan!C11</f>
        <v>Unt.</v>
      </c>
      <c r="D11" s="11" t="str">
        <f>Stundenplan!D11</f>
        <v>Unt.</v>
      </c>
      <c r="E11" s="11" t="str">
        <f>Stundenplan!E11</f>
        <v>Unt.</v>
      </c>
      <c r="F11" s="11" t="str">
        <f>Stundenplan!F11</f>
        <v>Unt.</v>
      </c>
      <c r="G11" s="11" t="str">
        <f>Stundenplan!G11</f>
        <v>Unt.</v>
      </c>
      <c r="H11" s="11" t="str">
        <f>Stundenplan!H11</f>
        <v>Unt.</v>
      </c>
      <c r="I11" s="11" t="str">
        <f>Stundenplan!I11</f>
        <v>Unt.</v>
      </c>
      <c r="J11" s="11" t="str">
        <f>Stundenplan!J11</f>
        <v>Unt.</v>
      </c>
      <c r="K11" s="11" t="str">
        <f>Stundenplan!K11</f>
        <v>Unt.</v>
      </c>
      <c r="L11" s="11" t="str">
        <f>Stundenplan!L11</f>
        <v>Unt.</v>
      </c>
      <c r="P11" s="39">
        <f t="shared" ref="P11:P39" si="1">B11-A11</f>
        <v>3.125E-2</v>
      </c>
      <c r="Q11" s="45">
        <f t="shared" ref="Q11:Q39" si="2">IF(AND(C11=$Q$6,C12=$Q$7),1,0)</f>
        <v>0</v>
      </c>
      <c r="R11" s="42">
        <f>IF(AND(D11=$R$6,D12=$R$7),1,0)</f>
        <v>0</v>
      </c>
      <c r="S11" s="42">
        <f t="shared" ref="S11:S39" si="3">IF(OR(Q11=1,R11=1),1,0)</f>
        <v>0</v>
      </c>
      <c r="T11" s="47">
        <f t="shared" ref="T11:T39" si="4">P11*S11</f>
        <v>0</v>
      </c>
      <c r="U11" s="52">
        <f t="shared" ref="U11:U39" si="5">IF(AND(E11=$U$6,E12=$U$7),1,0)</f>
        <v>0</v>
      </c>
      <c r="V11" s="42">
        <f t="shared" ref="V11:V39" si="6">IF(AND(F11=$V$6,F12=$V$7),1,0)</f>
        <v>0</v>
      </c>
      <c r="W11" s="43">
        <f t="shared" ref="W11:W39" si="7">IF(OR(U11=1,V11=1),1,0)</f>
        <v>0</v>
      </c>
      <c r="X11" s="54">
        <f t="shared" ref="X11:X39" si="8">W11*P11</f>
        <v>0</v>
      </c>
      <c r="Y11" s="52">
        <f t="shared" ref="Y11:Y39" si="9">IF(AND(G11=$Y$6,G12=$Y$7),1,0)</f>
        <v>0</v>
      </c>
      <c r="Z11" s="42">
        <f t="shared" ref="Z11:Z39" si="10">IF(AND(H11=$Z$6,H12=$Z$7),1,0)</f>
        <v>0</v>
      </c>
      <c r="AA11" s="43">
        <f t="shared" ref="AA11:AA39" si="11">IF(OR(Y11=1,Z11=1),1,0)</f>
        <v>0</v>
      </c>
      <c r="AB11" s="54">
        <f t="shared" ref="AB11:AB39" si="12">AA11*P11</f>
        <v>0</v>
      </c>
      <c r="AC11" s="52">
        <f t="shared" ref="AC11:AC39" si="13">IF(AND(I11=$AC$6,I12=$AC$7),1,0)</f>
        <v>0</v>
      </c>
      <c r="AD11" s="42">
        <f t="shared" ref="AD11:AD39" si="14">IF(AND(J11=$AD$6,J12=$AD$7),1,0)</f>
        <v>0</v>
      </c>
      <c r="AE11" s="43">
        <f t="shared" ref="AE11:AE39" si="15">IF(OR(AC11=1,AD11=1),1,0)</f>
        <v>0</v>
      </c>
      <c r="AF11" s="54">
        <f t="shared" ref="AF11:AF39" si="16">AE11*P11</f>
        <v>0</v>
      </c>
      <c r="AG11" s="52">
        <f t="shared" ref="AG11:AG39" si="17">IF(AND(K11=$AG$6,K12=$AG$7),1,0)</f>
        <v>0</v>
      </c>
      <c r="AH11" s="43">
        <f t="shared" ref="AH11:AH39" si="18">IF(AND(L11=$AH$6,L12=$AH$7),1,0)</f>
        <v>0</v>
      </c>
      <c r="AI11" s="43">
        <f t="shared" ref="AI11:AI39" si="19">IF(OR(AG11=1,AH11=1),1,0)</f>
        <v>0</v>
      </c>
      <c r="AJ11" s="54">
        <f t="shared" ref="AJ11:AJ39" si="20">AI11*P11</f>
        <v>0</v>
      </c>
      <c r="AL11" s="39">
        <f t="shared" ref="AL11:AL39" si="21">P11</f>
        <v>3.125E-2</v>
      </c>
      <c r="AM11" s="45">
        <f t="shared" ref="AM11:AM39" si="22">IF(AND(C11=$AM$6,C12=$AM$7),1,0)</f>
        <v>0</v>
      </c>
      <c r="AN11" s="42">
        <f t="shared" ref="AN11:AN39" si="23">IF(AND(D11=$AN$6,D12=$AN$7),1,0)</f>
        <v>0</v>
      </c>
      <c r="AO11" s="42">
        <f t="shared" ref="AO11:AO39" si="24">IF(OR(AM11=1,AN11=1),1,0)</f>
        <v>0</v>
      </c>
      <c r="AP11" s="47">
        <f t="shared" ref="AP11:AP39" si="25">AL11*AO11</f>
        <v>0</v>
      </c>
      <c r="AQ11" s="45">
        <f t="shared" ref="AQ11:AQ39" si="26">IF(AND(E11=$AQ$6,E12=$AQ$7),1,0)</f>
        <v>0</v>
      </c>
      <c r="AR11" s="42">
        <f t="shared" ref="AR11:AR39" si="27">IF(AND(F11=$AR$6,F12=$AR$7),1,0)</f>
        <v>0</v>
      </c>
      <c r="AS11" s="43">
        <f t="shared" ref="AS11:AS39" si="28">IF(OR(AQ11=1,AR11=1),1,0)</f>
        <v>0</v>
      </c>
      <c r="AT11" s="54">
        <f t="shared" ref="AT11:AT39" si="29">AS11*AL11</f>
        <v>0</v>
      </c>
      <c r="AU11" s="52">
        <f t="shared" ref="AU11:AU39" si="30">IF(AND(G11=$AU$6,G12=$AU$7),1,0)</f>
        <v>0</v>
      </c>
      <c r="AV11" s="42">
        <f t="shared" ref="AV11:AV39" si="31">IF(AND(H11=$AV$6,H12=$AV$7),1,0)</f>
        <v>0</v>
      </c>
      <c r="AW11" s="43">
        <f t="shared" ref="AW11:AW39" si="32">IF(OR(AU11=1,AV11=1),1,0)</f>
        <v>0</v>
      </c>
      <c r="AX11" s="54">
        <f t="shared" ref="AX11:AX39" si="33">AW11*AL11</f>
        <v>0</v>
      </c>
      <c r="AY11" s="52">
        <f t="shared" ref="AY11:AY39" si="34">IF(AND(I11=$AY$6,I12=$AY$7),1,0)</f>
        <v>0</v>
      </c>
      <c r="AZ11" s="42">
        <f t="shared" ref="AZ11:AZ39" si="35">IF(AND(J11=$AZ$6,J12=$AZ$7),1,0)</f>
        <v>0</v>
      </c>
      <c r="BA11" s="43">
        <f t="shared" ref="BA11:BA39" si="36">IF(OR(AY11=1,AZ11=1),1,0)</f>
        <v>0</v>
      </c>
      <c r="BB11" s="54">
        <f t="shared" ref="BB11:BB39" si="37">BA11*AL11</f>
        <v>0</v>
      </c>
      <c r="BC11" s="52">
        <f t="shared" ref="BC11:BC39" si="38">IF(AND(K11=$BC$6,K12=$BC$7),1,0)</f>
        <v>0</v>
      </c>
      <c r="BD11" s="43">
        <f t="shared" ref="BD11:BD39" si="39">IF(AND(L11=$BD$6,L12=$BD$7),1,0)</f>
        <v>0</v>
      </c>
      <c r="BE11" s="43">
        <f t="shared" ref="BE11:BE39" si="40">IF(OR(BC11=1,BD11=1),1,0)</f>
        <v>0</v>
      </c>
      <c r="BF11" s="54">
        <f t="shared" ref="BF11:BF39" si="41">BE11*AL11</f>
        <v>0</v>
      </c>
    </row>
    <row r="12" spans="1:58" x14ac:dyDescent="0.35">
      <c r="A12" s="8"/>
      <c r="B12" s="8"/>
      <c r="C12" s="11" t="str">
        <f>Stundenplan!C12</f>
        <v>KLP</v>
      </c>
      <c r="D12" s="11" t="str">
        <f>Stundenplan!D12</f>
        <v>KLP</v>
      </c>
      <c r="E12" s="11" t="str">
        <f>Stundenplan!E12</f>
        <v>KLP</v>
      </c>
      <c r="F12" s="11" t="str">
        <f>Stundenplan!F12</f>
        <v>KLP</v>
      </c>
      <c r="G12" s="11" t="str">
        <f>Stundenplan!G12</f>
        <v>FLP</v>
      </c>
      <c r="H12" s="11" t="str">
        <f>Stundenplan!H12</f>
        <v>KLP</v>
      </c>
      <c r="I12" s="11" t="str">
        <f>Stundenplan!I12</f>
        <v>KLP</v>
      </c>
      <c r="J12" s="11" t="str">
        <f>Stundenplan!J12</f>
        <v>KLP</v>
      </c>
      <c r="K12" s="11" t="str">
        <f>Stundenplan!K12</f>
        <v>KLP</v>
      </c>
      <c r="L12" s="11" t="str">
        <f>Stundenplan!L12</f>
        <v>KLP</v>
      </c>
      <c r="P12" s="39"/>
      <c r="Q12" s="45"/>
      <c r="R12" s="42"/>
      <c r="S12" s="42"/>
      <c r="T12" s="47"/>
      <c r="U12" s="52"/>
      <c r="V12" s="42"/>
      <c r="W12" s="43"/>
      <c r="X12" s="54"/>
      <c r="Y12" s="52"/>
      <c r="Z12" s="42"/>
      <c r="AA12" s="43"/>
      <c r="AB12" s="54"/>
      <c r="AC12" s="52"/>
      <c r="AD12" s="42"/>
      <c r="AE12" s="43"/>
      <c r="AF12" s="54"/>
      <c r="AG12" s="52"/>
      <c r="AH12" s="43"/>
      <c r="AI12" s="43"/>
      <c r="AJ12" s="54"/>
      <c r="AL12" s="39"/>
      <c r="AM12" s="45"/>
      <c r="AN12" s="42"/>
      <c r="AO12" s="42"/>
      <c r="AP12" s="47"/>
      <c r="AQ12" s="45"/>
      <c r="AR12" s="42"/>
      <c r="AS12" s="43"/>
      <c r="AT12" s="54"/>
      <c r="AU12" s="52"/>
      <c r="AV12" s="42"/>
      <c r="AW12" s="43"/>
      <c r="AX12" s="54"/>
      <c r="AY12" s="52"/>
      <c r="AZ12" s="42"/>
      <c r="BA12" s="43"/>
      <c r="BB12" s="54"/>
      <c r="BC12" s="52"/>
      <c r="BD12" s="43"/>
      <c r="BE12" s="43"/>
      <c r="BF12" s="54"/>
    </row>
    <row r="13" spans="1:58" x14ac:dyDescent="0.35">
      <c r="A13" s="8">
        <f>Stundenplan!A13</f>
        <v>0.375</v>
      </c>
      <c r="B13" s="8">
        <f>Stundenplan!B13</f>
        <v>0.40625</v>
      </c>
      <c r="C13" s="11" t="str">
        <f>Stundenplan!C13</f>
        <v>Unt.</v>
      </c>
      <c r="D13" s="11" t="str">
        <f>Stundenplan!D13</f>
        <v>Unt.</v>
      </c>
      <c r="E13" s="11" t="str">
        <f>Stundenplan!E13</f>
        <v>Wald</v>
      </c>
      <c r="F13" s="11" t="str">
        <f>Stundenplan!F13</f>
        <v>Wald</v>
      </c>
      <c r="G13" s="11" t="str">
        <f>Stundenplan!G13</f>
        <v>Unt.</v>
      </c>
      <c r="H13" s="11" t="str">
        <f>Stundenplan!H13</f>
        <v>Unt.</v>
      </c>
      <c r="I13" s="11" t="str">
        <f>Stundenplan!I13</f>
        <v>Unt.</v>
      </c>
      <c r="J13" s="11" t="str">
        <f>Stundenplan!J13</f>
        <v>Unt.</v>
      </c>
      <c r="K13" s="11" t="str">
        <f>Stundenplan!K13</f>
        <v>Unt.</v>
      </c>
      <c r="L13" s="11" t="str">
        <f>Stundenplan!L13</f>
        <v>Unt.</v>
      </c>
      <c r="P13" s="39">
        <f t="shared" si="1"/>
        <v>3.125E-2</v>
      </c>
      <c r="Q13" s="45">
        <f t="shared" si="2"/>
        <v>0</v>
      </c>
      <c r="R13" s="42">
        <f t="shared" ref="R13:R39" si="42">IF(AND(D13=$R$6,D14=$R$7),1,0)</f>
        <v>0</v>
      </c>
      <c r="S13" s="42">
        <f t="shared" si="3"/>
        <v>0</v>
      </c>
      <c r="T13" s="47">
        <f t="shared" si="4"/>
        <v>0</v>
      </c>
      <c r="U13" s="52">
        <f t="shared" si="5"/>
        <v>0</v>
      </c>
      <c r="V13" s="42">
        <f t="shared" si="6"/>
        <v>0</v>
      </c>
      <c r="W13" s="43">
        <f t="shared" si="7"/>
        <v>0</v>
      </c>
      <c r="X13" s="54">
        <f t="shared" si="8"/>
        <v>0</v>
      </c>
      <c r="Y13" s="52">
        <f t="shared" si="9"/>
        <v>0</v>
      </c>
      <c r="Z13" s="42">
        <f t="shared" si="10"/>
        <v>0</v>
      </c>
      <c r="AA13" s="43">
        <f t="shared" si="11"/>
        <v>0</v>
      </c>
      <c r="AB13" s="54">
        <f t="shared" si="12"/>
        <v>0</v>
      </c>
      <c r="AC13" s="52">
        <f t="shared" si="13"/>
        <v>0</v>
      </c>
      <c r="AD13" s="42">
        <f t="shared" si="14"/>
        <v>0</v>
      </c>
      <c r="AE13" s="43">
        <f t="shared" si="15"/>
        <v>0</v>
      </c>
      <c r="AF13" s="54">
        <f t="shared" si="16"/>
        <v>0</v>
      </c>
      <c r="AG13" s="52">
        <f t="shared" si="17"/>
        <v>0</v>
      </c>
      <c r="AH13" s="43">
        <f t="shared" si="18"/>
        <v>0</v>
      </c>
      <c r="AI13" s="43">
        <f t="shared" si="19"/>
        <v>0</v>
      </c>
      <c r="AJ13" s="54">
        <f t="shared" si="20"/>
        <v>0</v>
      </c>
      <c r="AL13" s="39">
        <f t="shared" si="21"/>
        <v>3.125E-2</v>
      </c>
      <c r="AM13" s="45">
        <f t="shared" si="22"/>
        <v>0</v>
      </c>
      <c r="AN13" s="42">
        <f t="shared" si="23"/>
        <v>0</v>
      </c>
      <c r="AO13" s="42">
        <f t="shared" si="24"/>
        <v>0</v>
      </c>
      <c r="AP13" s="47">
        <f t="shared" si="25"/>
        <v>0</v>
      </c>
      <c r="AQ13" s="45">
        <f t="shared" si="26"/>
        <v>0</v>
      </c>
      <c r="AR13" s="42">
        <f t="shared" si="27"/>
        <v>0</v>
      </c>
      <c r="AS13" s="43">
        <f t="shared" si="28"/>
        <v>0</v>
      </c>
      <c r="AT13" s="54">
        <f t="shared" si="29"/>
        <v>0</v>
      </c>
      <c r="AU13" s="52">
        <f t="shared" si="30"/>
        <v>0</v>
      </c>
      <c r="AV13" s="42">
        <f t="shared" si="31"/>
        <v>0</v>
      </c>
      <c r="AW13" s="43">
        <f t="shared" si="32"/>
        <v>0</v>
      </c>
      <c r="AX13" s="54">
        <f t="shared" si="33"/>
        <v>0</v>
      </c>
      <c r="AY13" s="52">
        <f t="shared" si="34"/>
        <v>0</v>
      </c>
      <c r="AZ13" s="42">
        <f t="shared" si="35"/>
        <v>0</v>
      </c>
      <c r="BA13" s="43">
        <f t="shared" si="36"/>
        <v>0</v>
      </c>
      <c r="BB13" s="54">
        <f t="shared" si="37"/>
        <v>0</v>
      </c>
      <c r="BC13" s="52">
        <f t="shared" si="38"/>
        <v>0</v>
      </c>
      <c r="BD13" s="43">
        <f t="shared" si="39"/>
        <v>0</v>
      </c>
      <c r="BE13" s="43">
        <f t="shared" si="40"/>
        <v>0</v>
      </c>
      <c r="BF13" s="54">
        <f t="shared" si="41"/>
        <v>0</v>
      </c>
    </row>
    <row r="14" spans="1:58" x14ac:dyDescent="0.35">
      <c r="A14" s="8"/>
      <c r="B14" s="8"/>
      <c r="C14" s="11" t="str">
        <f>Stundenplan!C14</f>
        <v>KLP</v>
      </c>
      <c r="D14" s="11" t="str">
        <f>Stundenplan!D14</f>
        <v>KLP</v>
      </c>
      <c r="E14" s="11" t="str">
        <f>Stundenplan!E14</f>
        <v>SA</v>
      </c>
      <c r="F14" s="11" t="str">
        <f>Stundenplan!F14</f>
        <v>KLP</v>
      </c>
      <c r="G14" s="11" t="str">
        <f>Stundenplan!G14</f>
        <v>KLP</v>
      </c>
      <c r="H14" s="11" t="str">
        <f>Stundenplan!H14</f>
        <v>SHP IFP</v>
      </c>
      <c r="I14" s="11" t="str">
        <f>Stundenplan!I14</f>
        <v>SHP ISS</v>
      </c>
      <c r="J14" s="11" t="str">
        <f>Stundenplan!J14</f>
        <v>KLP</v>
      </c>
      <c r="K14" s="11" t="str">
        <f>Stundenplan!K14</f>
        <v>SHP ISS</v>
      </c>
      <c r="L14" s="11" t="str">
        <f>Stundenplan!L14</f>
        <v>KLP</v>
      </c>
      <c r="P14" s="39"/>
      <c r="Q14" s="45"/>
      <c r="R14" s="42"/>
      <c r="S14" s="42"/>
      <c r="T14" s="47"/>
      <c r="U14" s="52"/>
      <c r="V14" s="42"/>
      <c r="W14" s="43"/>
      <c r="X14" s="54"/>
      <c r="Y14" s="52"/>
      <c r="Z14" s="42"/>
      <c r="AA14" s="43"/>
      <c r="AB14" s="54"/>
      <c r="AC14" s="52"/>
      <c r="AD14" s="42"/>
      <c r="AE14" s="43"/>
      <c r="AF14" s="54"/>
      <c r="AG14" s="52"/>
      <c r="AH14" s="43"/>
      <c r="AI14" s="43"/>
      <c r="AJ14" s="54"/>
      <c r="AL14" s="39"/>
      <c r="AM14" s="45"/>
      <c r="AN14" s="42"/>
      <c r="AO14" s="42"/>
      <c r="AP14" s="47"/>
      <c r="AQ14" s="45"/>
      <c r="AR14" s="42"/>
      <c r="AS14" s="43"/>
      <c r="AT14" s="54"/>
      <c r="AU14" s="52"/>
      <c r="AV14" s="42"/>
      <c r="AW14" s="43"/>
      <c r="AX14" s="54"/>
      <c r="AY14" s="52"/>
      <c r="AZ14" s="42"/>
      <c r="BA14" s="43"/>
      <c r="BB14" s="54"/>
      <c r="BC14" s="52"/>
      <c r="BD14" s="43"/>
      <c r="BE14" s="43"/>
      <c r="BF14" s="54"/>
    </row>
    <row r="15" spans="1:58" x14ac:dyDescent="0.35">
      <c r="A15" s="8">
        <f>Stundenplan!A15</f>
        <v>0.40625</v>
      </c>
      <c r="B15" s="8">
        <f>Stundenplan!B15</f>
        <v>0.41666666666666669</v>
      </c>
      <c r="C15" s="11" t="str">
        <f>Stundenplan!C15</f>
        <v>Pause</v>
      </c>
      <c r="D15" s="11" t="str">
        <f>Stundenplan!D15</f>
        <v>Pause</v>
      </c>
      <c r="E15" s="11" t="str">
        <f>Stundenplan!E15</f>
        <v>Pause</v>
      </c>
      <c r="F15" s="11" t="str">
        <f>Stundenplan!F15</f>
        <v>Pause</v>
      </c>
      <c r="G15" s="11" t="str">
        <f>Stundenplan!G15</f>
        <v>Pause</v>
      </c>
      <c r="H15" s="11" t="str">
        <f>Stundenplan!H15</f>
        <v>Pause</v>
      </c>
      <c r="I15" s="11" t="str">
        <f>Stundenplan!I15</f>
        <v>Pause</v>
      </c>
      <c r="J15" s="11" t="str">
        <f>Stundenplan!J15</f>
        <v>Pause</v>
      </c>
      <c r="K15" s="11" t="str">
        <f>Stundenplan!K15</f>
        <v>Pause</v>
      </c>
      <c r="L15" s="11" t="str">
        <f>Stundenplan!L15</f>
        <v>Pause</v>
      </c>
      <c r="P15" s="39">
        <f t="shared" si="1"/>
        <v>1.0416666666666685E-2</v>
      </c>
      <c r="Q15" s="45">
        <f t="shared" si="2"/>
        <v>0</v>
      </c>
      <c r="R15" s="42">
        <f t="shared" si="42"/>
        <v>0</v>
      </c>
      <c r="S15" s="42">
        <f t="shared" si="3"/>
        <v>0</v>
      </c>
      <c r="T15" s="47">
        <f t="shared" si="4"/>
        <v>0</v>
      </c>
      <c r="U15" s="52">
        <f t="shared" si="5"/>
        <v>0</v>
      </c>
      <c r="V15" s="42">
        <f t="shared" si="6"/>
        <v>0</v>
      </c>
      <c r="W15" s="43">
        <f t="shared" si="7"/>
        <v>0</v>
      </c>
      <c r="X15" s="54">
        <f t="shared" si="8"/>
        <v>0</v>
      </c>
      <c r="Y15" s="52">
        <f t="shared" si="9"/>
        <v>0</v>
      </c>
      <c r="Z15" s="42">
        <f t="shared" si="10"/>
        <v>0</v>
      </c>
      <c r="AA15" s="43">
        <f t="shared" si="11"/>
        <v>0</v>
      </c>
      <c r="AB15" s="54">
        <f t="shared" si="12"/>
        <v>0</v>
      </c>
      <c r="AC15" s="52">
        <f t="shared" si="13"/>
        <v>0</v>
      </c>
      <c r="AD15" s="42">
        <f t="shared" si="14"/>
        <v>0</v>
      </c>
      <c r="AE15" s="43">
        <f t="shared" si="15"/>
        <v>0</v>
      </c>
      <c r="AF15" s="54">
        <f t="shared" si="16"/>
        <v>0</v>
      </c>
      <c r="AG15" s="52">
        <f t="shared" si="17"/>
        <v>0</v>
      </c>
      <c r="AH15" s="43">
        <f t="shared" si="18"/>
        <v>0</v>
      </c>
      <c r="AI15" s="43">
        <f t="shared" si="19"/>
        <v>0</v>
      </c>
      <c r="AJ15" s="54">
        <f t="shared" si="20"/>
        <v>0</v>
      </c>
      <c r="AL15" s="39">
        <f t="shared" si="21"/>
        <v>1.0416666666666685E-2</v>
      </c>
      <c r="AM15" s="45">
        <f t="shared" si="22"/>
        <v>0</v>
      </c>
      <c r="AN15" s="42">
        <f t="shared" si="23"/>
        <v>0</v>
      </c>
      <c r="AO15" s="42">
        <f t="shared" si="24"/>
        <v>0</v>
      </c>
      <c r="AP15" s="47">
        <f t="shared" si="25"/>
        <v>0</v>
      </c>
      <c r="AQ15" s="45">
        <f t="shared" si="26"/>
        <v>0</v>
      </c>
      <c r="AR15" s="42">
        <f t="shared" si="27"/>
        <v>0</v>
      </c>
      <c r="AS15" s="43">
        <f t="shared" si="28"/>
        <v>0</v>
      </c>
      <c r="AT15" s="54">
        <f t="shared" si="29"/>
        <v>0</v>
      </c>
      <c r="AU15" s="52">
        <f t="shared" si="30"/>
        <v>0</v>
      </c>
      <c r="AV15" s="42">
        <f t="shared" si="31"/>
        <v>0</v>
      </c>
      <c r="AW15" s="43">
        <f t="shared" si="32"/>
        <v>0</v>
      </c>
      <c r="AX15" s="54">
        <f t="shared" si="33"/>
        <v>0</v>
      </c>
      <c r="AY15" s="52">
        <f t="shared" si="34"/>
        <v>0</v>
      </c>
      <c r="AZ15" s="42">
        <f t="shared" si="35"/>
        <v>0</v>
      </c>
      <c r="BA15" s="43">
        <f t="shared" si="36"/>
        <v>0</v>
      </c>
      <c r="BB15" s="54">
        <f t="shared" si="37"/>
        <v>0</v>
      </c>
      <c r="BC15" s="52">
        <f t="shared" si="38"/>
        <v>0</v>
      </c>
      <c r="BD15" s="43">
        <f t="shared" si="39"/>
        <v>0</v>
      </c>
      <c r="BE15" s="43">
        <f t="shared" si="40"/>
        <v>0</v>
      </c>
      <c r="BF15" s="54">
        <f t="shared" si="41"/>
        <v>0</v>
      </c>
    </row>
    <row r="16" spans="1:58" x14ac:dyDescent="0.35">
      <c r="A16" s="8"/>
      <c r="B16" s="8"/>
      <c r="C16" s="11" t="str">
        <f>Stundenplan!C16</f>
        <v>*</v>
      </c>
      <c r="D16" s="11" t="str">
        <f>Stundenplan!D16</f>
        <v>*</v>
      </c>
      <c r="E16" s="11" t="str">
        <f>Stundenplan!E16</f>
        <v>*</v>
      </c>
      <c r="F16" s="11" t="str">
        <f>Stundenplan!F16</f>
        <v>*</v>
      </c>
      <c r="G16" s="11" t="str">
        <f>Stundenplan!G16</f>
        <v>*</v>
      </c>
      <c r="H16" s="11" t="str">
        <f>Stundenplan!H16</f>
        <v>*</v>
      </c>
      <c r="I16" s="11" t="str">
        <f>Stundenplan!I16</f>
        <v>*</v>
      </c>
      <c r="J16" s="11" t="str">
        <f>Stundenplan!J16</f>
        <v>*</v>
      </c>
      <c r="K16" s="11" t="str">
        <f>Stundenplan!K16</f>
        <v>*</v>
      </c>
      <c r="L16" s="11" t="str">
        <f>Stundenplan!L16</f>
        <v>*</v>
      </c>
      <c r="P16" s="39"/>
      <c r="Q16" s="45"/>
      <c r="R16" s="42"/>
      <c r="S16" s="42"/>
      <c r="T16" s="47"/>
      <c r="U16" s="52"/>
      <c r="V16" s="42"/>
      <c r="W16" s="43"/>
      <c r="X16" s="54"/>
      <c r="Y16" s="52"/>
      <c r="Z16" s="42"/>
      <c r="AA16" s="43"/>
      <c r="AB16" s="54"/>
      <c r="AC16" s="52"/>
      <c r="AD16" s="42"/>
      <c r="AE16" s="43"/>
      <c r="AF16" s="54"/>
      <c r="AG16" s="52"/>
      <c r="AH16" s="43"/>
      <c r="AI16" s="43"/>
      <c r="AJ16" s="54"/>
      <c r="AL16" s="39"/>
      <c r="AM16" s="45"/>
      <c r="AN16" s="42"/>
      <c r="AO16" s="42"/>
      <c r="AP16" s="47"/>
      <c r="AQ16" s="45"/>
      <c r="AR16" s="42"/>
      <c r="AS16" s="43"/>
      <c r="AT16" s="54"/>
      <c r="AU16" s="52"/>
      <c r="AV16" s="42"/>
      <c r="AW16" s="43"/>
      <c r="AX16" s="54"/>
      <c r="AY16" s="52"/>
      <c r="AZ16" s="42"/>
      <c r="BA16" s="43"/>
      <c r="BB16" s="54"/>
      <c r="BC16" s="52"/>
      <c r="BD16" s="43"/>
      <c r="BE16" s="43"/>
      <c r="BF16" s="54"/>
    </row>
    <row r="17" spans="1:58" x14ac:dyDescent="0.35">
      <c r="A17" s="8">
        <f>Stundenplan!A17</f>
        <v>0.41666666666666669</v>
      </c>
      <c r="B17" s="8">
        <f>Stundenplan!B17</f>
        <v>0.44791666666666669</v>
      </c>
      <c r="C17" s="11" t="str">
        <f>Stundenplan!C17</f>
        <v>BS</v>
      </c>
      <c r="D17" s="11" t="str">
        <f>Stundenplan!D17</f>
        <v>BS</v>
      </c>
      <c r="E17" s="11" t="str">
        <f>Stundenplan!E17</f>
        <v>Wald</v>
      </c>
      <c r="F17" s="11" t="str">
        <f>Stundenplan!F17</f>
        <v>Wald</v>
      </c>
      <c r="G17" s="11" t="str">
        <f>Stundenplan!G17</f>
        <v>Unt.</v>
      </c>
      <c r="H17" s="11" t="str">
        <f>Stundenplan!H17</f>
        <v>Unt.</v>
      </c>
      <c r="I17" s="11" t="str">
        <f>Stundenplan!I17</f>
        <v>Unt.</v>
      </c>
      <c r="J17" s="11" t="str">
        <f>Stundenplan!J17</f>
        <v>Unt.</v>
      </c>
      <c r="K17" s="11" t="str">
        <f>Stundenplan!K17</f>
        <v>Unt.</v>
      </c>
      <c r="L17" s="11" t="str">
        <f>Stundenplan!L17</f>
        <v>Unt.</v>
      </c>
      <c r="P17" s="39">
        <f t="shared" si="1"/>
        <v>3.125E-2</v>
      </c>
      <c r="Q17" s="45">
        <f t="shared" si="2"/>
        <v>0</v>
      </c>
      <c r="R17" s="42">
        <f t="shared" si="42"/>
        <v>0</v>
      </c>
      <c r="S17" s="42">
        <f t="shared" si="3"/>
        <v>0</v>
      </c>
      <c r="T17" s="47">
        <f t="shared" si="4"/>
        <v>0</v>
      </c>
      <c r="U17" s="52">
        <f t="shared" si="5"/>
        <v>0</v>
      </c>
      <c r="V17" s="42">
        <f t="shared" si="6"/>
        <v>0</v>
      </c>
      <c r="W17" s="43">
        <f t="shared" si="7"/>
        <v>0</v>
      </c>
      <c r="X17" s="54">
        <f t="shared" si="8"/>
        <v>0</v>
      </c>
      <c r="Y17" s="52">
        <f t="shared" si="9"/>
        <v>0</v>
      </c>
      <c r="Z17" s="42">
        <f t="shared" si="10"/>
        <v>0</v>
      </c>
      <c r="AA17" s="43">
        <f t="shared" si="11"/>
        <v>0</v>
      </c>
      <c r="AB17" s="54">
        <f t="shared" si="12"/>
        <v>0</v>
      </c>
      <c r="AC17" s="52">
        <f t="shared" si="13"/>
        <v>0</v>
      </c>
      <c r="AD17" s="42">
        <f t="shared" si="14"/>
        <v>0</v>
      </c>
      <c r="AE17" s="43">
        <f t="shared" si="15"/>
        <v>0</v>
      </c>
      <c r="AF17" s="54">
        <f t="shared" si="16"/>
        <v>0</v>
      </c>
      <c r="AG17" s="52">
        <f t="shared" si="17"/>
        <v>0</v>
      </c>
      <c r="AH17" s="43">
        <f t="shared" si="18"/>
        <v>0</v>
      </c>
      <c r="AI17" s="43">
        <f t="shared" si="19"/>
        <v>0</v>
      </c>
      <c r="AJ17" s="54">
        <f t="shared" si="20"/>
        <v>0</v>
      </c>
      <c r="AL17" s="39">
        <f t="shared" si="21"/>
        <v>3.125E-2</v>
      </c>
      <c r="AM17" s="45">
        <f t="shared" si="22"/>
        <v>0</v>
      </c>
      <c r="AN17" s="42">
        <f t="shared" si="23"/>
        <v>0</v>
      </c>
      <c r="AO17" s="42">
        <f t="shared" si="24"/>
        <v>0</v>
      </c>
      <c r="AP17" s="47">
        <f t="shared" si="25"/>
        <v>0</v>
      </c>
      <c r="AQ17" s="45">
        <f t="shared" si="26"/>
        <v>0</v>
      </c>
      <c r="AR17" s="42">
        <f t="shared" si="27"/>
        <v>0</v>
      </c>
      <c r="AS17" s="43">
        <f t="shared" si="28"/>
        <v>0</v>
      </c>
      <c r="AT17" s="54">
        <f t="shared" si="29"/>
        <v>0</v>
      </c>
      <c r="AU17" s="52">
        <f t="shared" si="30"/>
        <v>0</v>
      </c>
      <c r="AV17" s="42">
        <f t="shared" si="31"/>
        <v>0</v>
      </c>
      <c r="AW17" s="43">
        <f t="shared" si="32"/>
        <v>0</v>
      </c>
      <c r="AX17" s="54">
        <f t="shared" si="33"/>
        <v>0</v>
      </c>
      <c r="AY17" s="52">
        <f t="shared" si="34"/>
        <v>0</v>
      </c>
      <c r="AZ17" s="42">
        <f t="shared" si="35"/>
        <v>0</v>
      </c>
      <c r="BA17" s="43">
        <f t="shared" si="36"/>
        <v>0</v>
      </c>
      <c r="BB17" s="54">
        <f t="shared" si="37"/>
        <v>0</v>
      </c>
      <c r="BC17" s="52">
        <f t="shared" si="38"/>
        <v>0</v>
      </c>
      <c r="BD17" s="43">
        <f t="shared" si="39"/>
        <v>0</v>
      </c>
      <c r="BE17" s="43">
        <f t="shared" si="40"/>
        <v>0</v>
      </c>
      <c r="BF17" s="54">
        <f t="shared" si="41"/>
        <v>0</v>
      </c>
    </row>
    <row r="18" spans="1:58" x14ac:dyDescent="0.35">
      <c r="A18" s="8"/>
      <c r="B18" s="8"/>
      <c r="C18" s="11" t="str">
        <f>Stundenplan!C18</f>
        <v>KLP</v>
      </c>
      <c r="D18" s="11" t="str">
        <f>Stundenplan!D18</f>
        <v>KLP</v>
      </c>
      <c r="E18" s="11" t="str">
        <f>Stundenplan!E18</f>
        <v>SA</v>
      </c>
      <c r="F18" s="11" t="str">
        <f>Stundenplan!F18</f>
        <v>KLP</v>
      </c>
      <c r="G18" s="11" t="str">
        <f>Stundenplan!G18</f>
        <v>KLP</v>
      </c>
      <c r="H18" s="11" t="str">
        <f>Stundenplan!H18</f>
        <v>SHP IFP</v>
      </c>
      <c r="I18" s="11" t="str">
        <f>Stundenplan!I18</f>
        <v>SHP ISS</v>
      </c>
      <c r="J18" s="11" t="str">
        <f>Stundenplan!J18</f>
        <v>KLP</v>
      </c>
      <c r="K18" s="11" t="str">
        <f>Stundenplan!K18</f>
        <v>SHP ISS</v>
      </c>
      <c r="L18" s="11" t="str">
        <f>Stundenplan!L18</f>
        <v>KLP</v>
      </c>
      <c r="P18" s="39"/>
      <c r="Q18" s="45"/>
      <c r="R18" s="42"/>
      <c r="S18" s="42"/>
      <c r="T18" s="47"/>
      <c r="U18" s="52"/>
      <c r="V18" s="42"/>
      <c r="W18" s="43"/>
      <c r="X18" s="54"/>
      <c r="Y18" s="52"/>
      <c r="Z18" s="42"/>
      <c r="AA18" s="43"/>
      <c r="AB18" s="54"/>
      <c r="AC18" s="52"/>
      <c r="AD18" s="42"/>
      <c r="AE18" s="43"/>
      <c r="AF18" s="54"/>
      <c r="AG18" s="52"/>
      <c r="AH18" s="43"/>
      <c r="AI18" s="43"/>
      <c r="AJ18" s="54"/>
      <c r="AL18" s="39"/>
      <c r="AM18" s="45"/>
      <c r="AN18" s="42"/>
      <c r="AO18" s="42"/>
      <c r="AP18" s="47"/>
      <c r="AQ18" s="45"/>
      <c r="AR18" s="42"/>
      <c r="AS18" s="43"/>
      <c r="AT18" s="54"/>
      <c r="AU18" s="52"/>
      <c r="AV18" s="42"/>
      <c r="AW18" s="43"/>
      <c r="AX18" s="54"/>
      <c r="AY18" s="52"/>
      <c r="AZ18" s="42"/>
      <c r="BA18" s="43"/>
      <c r="BB18" s="54"/>
      <c r="BC18" s="52"/>
      <c r="BD18" s="43"/>
      <c r="BE18" s="43"/>
      <c r="BF18" s="54"/>
    </row>
    <row r="19" spans="1:58" x14ac:dyDescent="0.35">
      <c r="A19" s="8">
        <f>Stundenplan!A19</f>
        <v>0.4548611111111111</v>
      </c>
      <c r="B19" s="8">
        <f>Stundenplan!B19</f>
        <v>0.4861111111111111</v>
      </c>
      <c r="C19" s="11" t="str">
        <f>Stundenplan!C19</f>
        <v>Unt.</v>
      </c>
      <c r="D19" s="11" t="str">
        <f>Stundenplan!D19</f>
        <v>Unt.</v>
      </c>
      <c r="E19" s="11" t="str">
        <f>Stundenplan!E19</f>
        <v>Unt.</v>
      </c>
      <c r="F19" s="11" t="str">
        <f>Stundenplan!F19</f>
        <v>Unt.</v>
      </c>
      <c r="G19" s="11" t="str">
        <f>Stundenplan!G19</f>
        <v>Unt.</v>
      </c>
      <c r="H19" s="11" t="str">
        <f>Stundenplan!H19</f>
        <v>Unt.</v>
      </c>
      <c r="I19" s="11" t="str">
        <f>Stundenplan!I19</f>
        <v>Unt.</v>
      </c>
      <c r="J19" s="11" t="str">
        <f>Stundenplan!J19</f>
        <v>Unt.</v>
      </c>
      <c r="K19" s="11" t="str">
        <f>Stundenplan!K19</f>
        <v>Unt.</v>
      </c>
      <c r="L19" s="11" t="str">
        <f>Stundenplan!L19</f>
        <v>Unt.</v>
      </c>
      <c r="P19" s="39">
        <f t="shared" si="1"/>
        <v>3.125E-2</v>
      </c>
      <c r="Q19" s="45">
        <f t="shared" si="2"/>
        <v>0</v>
      </c>
      <c r="R19" s="42">
        <f t="shared" si="42"/>
        <v>0</v>
      </c>
      <c r="S19" s="42">
        <f t="shared" si="3"/>
        <v>0</v>
      </c>
      <c r="T19" s="47">
        <f t="shared" si="4"/>
        <v>0</v>
      </c>
      <c r="U19" s="52">
        <f t="shared" si="5"/>
        <v>0</v>
      </c>
      <c r="V19" s="42">
        <f t="shared" si="6"/>
        <v>0</v>
      </c>
      <c r="W19" s="43">
        <f t="shared" si="7"/>
        <v>0</v>
      </c>
      <c r="X19" s="54">
        <f t="shared" si="8"/>
        <v>0</v>
      </c>
      <c r="Y19" s="52">
        <f t="shared" si="9"/>
        <v>0</v>
      </c>
      <c r="Z19" s="42">
        <f t="shared" si="10"/>
        <v>0</v>
      </c>
      <c r="AA19" s="43">
        <f t="shared" si="11"/>
        <v>0</v>
      </c>
      <c r="AB19" s="54">
        <f t="shared" si="12"/>
        <v>0</v>
      </c>
      <c r="AC19" s="52">
        <f t="shared" si="13"/>
        <v>0</v>
      </c>
      <c r="AD19" s="42">
        <f t="shared" si="14"/>
        <v>0</v>
      </c>
      <c r="AE19" s="43">
        <f t="shared" si="15"/>
        <v>0</v>
      </c>
      <c r="AF19" s="54">
        <f t="shared" si="16"/>
        <v>0</v>
      </c>
      <c r="AG19" s="52">
        <f t="shared" si="17"/>
        <v>0</v>
      </c>
      <c r="AH19" s="43">
        <f t="shared" si="18"/>
        <v>0</v>
      </c>
      <c r="AI19" s="43">
        <f t="shared" si="19"/>
        <v>0</v>
      </c>
      <c r="AJ19" s="54">
        <f t="shared" si="20"/>
        <v>0</v>
      </c>
      <c r="AL19" s="39">
        <f t="shared" si="21"/>
        <v>3.125E-2</v>
      </c>
      <c r="AM19" s="45">
        <f t="shared" si="22"/>
        <v>0</v>
      </c>
      <c r="AN19" s="42">
        <f t="shared" si="23"/>
        <v>0</v>
      </c>
      <c r="AO19" s="42">
        <f t="shared" si="24"/>
        <v>0</v>
      </c>
      <c r="AP19" s="47">
        <f t="shared" si="25"/>
        <v>0</v>
      </c>
      <c r="AQ19" s="45">
        <f t="shared" si="26"/>
        <v>0</v>
      </c>
      <c r="AR19" s="42">
        <f t="shared" si="27"/>
        <v>0</v>
      </c>
      <c r="AS19" s="43">
        <f t="shared" si="28"/>
        <v>0</v>
      </c>
      <c r="AT19" s="54">
        <f t="shared" si="29"/>
        <v>0</v>
      </c>
      <c r="AU19" s="52">
        <f t="shared" si="30"/>
        <v>0</v>
      </c>
      <c r="AV19" s="42">
        <f t="shared" si="31"/>
        <v>0</v>
      </c>
      <c r="AW19" s="43">
        <f t="shared" si="32"/>
        <v>0</v>
      </c>
      <c r="AX19" s="54">
        <f t="shared" si="33"/>
        <v>0</v>
      </c>
      <c r="AY19" s="52">
        <f t="shared" si="34"/>
        <v>0</v>
      </c>
      <c r="AZ19" s="42">
        <f t="shared" si="35"/>
        <v>0</v>
      </c>
      <c r="BA19" s="43">
        <f t="shared" si="36"/>
        <v>0</v>
      </c>
      <c r="BB19" s="54">
        <f t="shared" si="37"/>
        <v>0</v>
      </c>
      <c r="BC19" s="52">
        <f t="shared" si="38"/>
        <v>0</v>
      </c>
      <c r="BD19" s="43">
        <f t="shared" si="39"/>
        <v>0</v>
      </c>
      <c r="BE19" s="43">
        <f t="shared" si="40"/>
        <v>0</v>
      </c>
      <c r="BF19" s="54">
        <f t="shared" si="41"/>
        <v>0</v>
      </c>
    </row>
    <row r="20" spans="1:58" x14ac:dyDescent="0.35">
      <c r="A20" s="8"/>
      <c r="B20" s="8"/>
      <c r="C20" s="11" t="str">
        <f>Stundenplan!C20</f>
        <v>KLP</v>
      </c>
      <c r="D20" s="11" t="str">
        <f>Stundenplan!D20</f>
        <v>KLP</v>
      </c>
      <c r="E20" s="11" t="str">
        <f>Stundenplan!E20</f>
        <v>KLP</v>
      </c>
      <c r="F20" s="11" t="str">
        <f>Stundenplan!F20</f>
        <v>KLP</v>
      </c>
      <c r="G20" s="11" t="str">
        <f>Stundenplan!G20</f>
        <v>KLP</v>
      </c>
      <c r="H20" s="11" t="str">
        <f>Stundenplan!H20</f>
        <v>KLP</v>
      </c>
      <c r="I20" s="11" t="str">
        <f>Stundenplan!I20</f>
        <v>SHP ISS</v>
      </c>
      <c r="J20" s="11" t="str">
        <f>Stundenplan!J20</f>
        <v>KLP</v>
      </c>
      <c r="K20" s="11" t="str">
        <f>Stundenplan!K20</f>
        <v>SHP ISS</v>
      </c>
      <c r="L20" s="11" t="str">
        <f>Stundenplan!L20</f>
        <v>KLP</v>
      </c>
      <c r="P20" s="39"/>
      <c r="Q20" s="45"/>
      <c r="R20" s="42"/>
      <c r="S20" s="42"/>
      <c r="T20" s="47"/>
      <c r="U20" s="52"/>
      <c r="V20" s="42"/>
      <c r="W20" s="43"/>
      <c r="X20" s="54"/>
      <c r="Y20" s="52"/>
      <c r="Z20" s="42"/>
      <c r="AA20" s="43"/>
      <c r="AB20" s="54"/>
      <c r="AC20" s="52"/>
      <c r="AD20" s="42"/>
      <c r="AE20" s="43"/>
      <c r="AF20" s="54"/>
      <c r="AG20" s="52"/>
      <c r="AH20" s="43"/>
      <c r="AI20" s="43"/>
      <c r="AJ20" s="54"/>
      <c r="AL20" s="39"/>
      <c r="AM20" s="45"/>
      <c r="AN20" s="42"/>
      <c r="AO20" s="42"/>
      <c r="AP20" s="47"/>
      <c r="AQ20" s="45"/>
      <c r="AR20" s="42"/>
      <c r="AS20" s="43"/>
      <c r="AT20" s="54"/>
      <c r="AU20" s="52"/>
      <c r="AV20" s="42"/>
      <c r="AW20" s="43"/>
      <c r="AX20" s="54"/>
      <c r="AY20" s="52"/>
      <c r="AZ20" s="42"/>
      <c r="BA20" s="43"/>
      <c r="BB20" s="54"/>
      <c r="BC20" s="52"/>
      <c r="BD20" s="43"/>
      <c r="BE20" s="43"/>
      <c r="BF20" s="54"/>
    </row>
    <row r="21" spans="1:58" x14ac:dyDescent="0.35">
      <c r="A21" s="8">
        <f>Stundenplan!A21</f>
        <v>0.4861111111111111</v>
      </c>
      <c r="B21" s="8">
        <f>Stundenplan!B21</f>
        <v>0.48958333333333331</v>
      </c>
      <c r="C21" s="11">
        <f>Stundenplan!C21</f>
        <v>0</v>
      </c>
      <c r="D21" s="11">
        <f>Stundenplan!D21</f>
        <v>0</v>
      </c>
      <c r="E21" s="11">
        <f>Stundenplan!E21</f>
        <v>0</v>
      </c>
      <c r="F21" s="11">
        <f>Stundenplan!F21</f>
        <v>0</v>
      </c>
      <c r="G21" s="11">
        <f>Stundenplan!G21</f>
        <v>0</v>
      </c>
      <c r="H21" s="11">
        <f>Stundenplan!H21</f>
        <v>0</v>
      </c>
      <c r="I21" s="11">
        <f>Stundenplan!I21</f>
        <v>0</v>
      </c>
      <c r="J21" s="11">
        <f>Stundenplan!J21</f>
        <v>0</v>
      </c>
      <c r="K21" s="11">
        <f>Stundenplan!K21</f>
        <v>0</v>
      </c>
      <c r="L21" s="11">
        <f>Stundenplan!L21</f>
        <v>0</v>
      </c>
      <c r="P21" s="39">
        <f t="shared" si="1"/>
        <v>3.4722222222222099E-3</v>
      </c>
      <c r="Q21" s="45">
        <f t="shared" si="2"/>
        <v>0</v>
      </c>
      <c r="R21" s="42">
        <f t="shared" si="42"/>
        <v>0</v>
      </c>
      <c r="S21" s="42">
        <f t="shared" si="3"/>
        <v>0</v>
      </c>
      <c r="T21" s="47">
        <f t="shared" si="4"/>
        <v>0</v>
      </c>
      <c r="U21" s="52">
        <f t="shared" si="5"/>
        <v>0</v>
      </c>
      <c r="V21" s="42">
        <f t="shared" si="6"/>
        <v>0</v>
      </c>
      <c r="W21" s="43">
        <f t="shared" si="7"/>
        <v>0</v>
      </c>
      <c r="X21" s="54">
        <f t="shared" si="8"/>
        <v>0</v>
      </c>
      <c r="Y21" s="52">
        <f t="shared" si="9"/>
        <v>0</v>
      </c>
      <c r="Z21" s="42">
        <f t="shared" si="10"/>
        <v>0</v>
      </c>
      <c r="AA21" s="43">
        <f t="shared" si="11"/>
        <v>0</v>
      </c>
      <c r="AB21" s="54">
        <f t="shared" si="12"/>
        <v>0</v>
      </c>
      <c r="AC21" s="52">
        <f t="shared" si="13"/>
        <v>0</v>
      </c>
      <c r="AD21" s="42">
        <f t="shared" si="14"/>
        <v>0</v>
      </c>
      <c r="AE21" s="43">
        <f t="shared" si="15"/>
        <v>0</v>
      </c>
      <c r="AF21" s="54">
        <f t="shared" si="16"/>
        <v>0</v>
      </c>
      <c r="AG21" s="52">
        <f t="shared" si="17"/>
        <v>0</v>
      </c>
      <c r="AH21" s="43">
        <f t="shared" si="18"/>
        <v>0</v>
      </c>
      <c r="AI21" s="43">
        <f t="shared" si="19"/>
        <v>0</v>
      </c>
      <c r="AJ21" s="54">
        <f t="shared" si="20"/>
        <v>0</v>
      </c>
      <c r="AL21" s="39">
        <f t="shared" si="21"/>
        <v>3.4722222222222099E-3</v>
      </c>
      <c r="AM21" s="45">
        <f t="shared" si="22"/>
        <v>0</v>
      </c>
      <c r="AN21" s="42">
        <f t="shared" si="23"/>
        <v>0</v>
      </c>
      <c r="AO21" s="42">
        <f t="shared" si="24"/>
        <v>0</v>
      </c>
      <c r="AP21" s="47">
        <f t="shared" si="25"/>
        <v>0</v>
      </c>
      <c r="AQ21" s="45">
        <f t="shared" si="26"/>
        <v>0</v>
      </c>
      <c r="AR21" s="42">
        <f t="shared" si="27"/>
        <v>0</v>
      </c>
      <c r="AS21" s="43">
        <f t="shared" si="28"/>
        <v>0</v>
      </c>
      <c r="AT21" s="54">
        <f t="shared" si="29"/>
        <v>0</v>
      </c>
      <c r="AU21" s="52">
        <f t="shared" si="30"/>
        <v>0</v>
      </c>
      <c r="AV21" s="42">
        <f t="shared" si="31"/>
        <v>0</v>
      </c>
      <c r="AW21" s="43">
        <f t="shared" si="32"/>
        <v>0</v>
      </c>
      <c r="AX21" s="54">
        <f t="shared" si="33"/>
        <v>0</v>
      </c>
      <c r="AY21" s="52">
        <f t="shared" si="34"/>
        <v>0</v>
      </c>
      <c r="AZ21" s="42">
        <f t="shared" si="35"/>
        <v>0</v>
      </c>
      <c r="BA21" s="43">
        <f t="shared" si="36"/>
        <v>0</v>
      </c>
      <c r="BB21" s="54">
        <f t="shared" si="37"/>
        <v>0</v>
      </c>
      <c r="BC21" s="52">
        <f t="shared" si="38"/>
        <v>0</v>
      </c>
      <c r="BD21" s="43">
        <f t="shared" si="39"/>
        <v>0</v>
      </c>
      <c r="BE21" s="43">
        <f t="shared" si="40"/>
        <v>0</v>
      </c>
      <c r="BF21" s="54">
        <f t="shared" si="41"/>
        <v>0</v>
      </c>
    </row>
    <row r="22" spans="1:58" x14ac:dyDescent="0.35">
      <c r="A22" s="8"/>
      <c r="B22" s="8"/>
      <c r="C22" s="11">
        <f>Stundenplan!C22</f>
        <v>0</v>
      </c>
      <c r="D22" s="11">
        <f>Stundenplan!D22</f>
        <v>0</v>
      </c>
      <c r="E22" s="11">
        <f>Stundenplan!E22</f>
        <v>0</v>
      </c>
      <c r="F22" s="11">
        <f>Stundenplan!F22</f>
        <v>0</v>
      </c>
      <c r="G22" s="11">
        <f>Stundenplan!G22</f>
        <v>0</v>
      </c>
      <c r="H22" s="11">
        <f>Stundenplan!H22</f>
        <v>0</v>
      </c>
      <c r="I22" s="11">
        <f>Stundenplan!I22</f>
        <v>0</v>
      </c>
      <c r="J22" s="11">
        <f>Stundenplan!J22</f>
        <v>0</v>
      </c>
      <c r="K22" s="11">
        <f>Stundenplan!K22</f>
        <v>0</v>
      </c>
      <c r="L22" s="11">
        <f>Stundenplan!L22</f>
        <v>0</v>
      </c>
      <c r="P22" s="39"/>
      <c r="Q22" s="45"/>
      <c r="R22" s="42"/>
      <c r="S22" s="42"/>
      <c r="T22" s="47"/>
      <c r="U22" s="52"/>
      <c r="V22" s="42"/>
      <c r="W22" s="43"/>
      <c r="X22" s="54"/>
      <c r="Y22" s="52"/>
      <c r="Z22" s="42"/>
      <c r="AA22" s="43"/>
      <c r="AB22" s="54"/>
      <c r="AC22" s="52"/>
      <c r="AD22" s="42"/>
      <c r="AE22" s="43"/>
      <c r="AF22" s="54"/>
      <c r="AG22" s="52"/>
      <c r="AH22" s="43"/>
      <c r="AI22" s="43"/>
      <c r="AJ22" s="54"/>
      <c r="AL22" s="39"/>
      <c r="AM22" s="45"/>
      <c r="AN22" s="42"/>
      <c r="AO22" s="42"/>
      <c r="AP22" s="47"/>
      <c r="AQ22" s="45"/>
      <c r="AR22" s="42"/>
      <c r="AS22" s="43"/>
      <c r="AT22" s="54"/>
      <c r="AU22" s="52"/>
      <c r="AV22" s="42"/>
      <c r="AW22" s="43"/>
      <c r="AX22" s="54"/>
      <c r="AY22" s="52"/>
      <c r="AZ22" s="42"/>
      <c r="BA22" s="43"/>
      <c r="BB22" s="54"/>
      <c r="BC22" s="52"/>
      <c r="BD22" s="43"/>
      <c r="BE22" s="43"/>
      <c r="BF22" s="54"/>
    </row>
    <row r="23" spans="1:58" x14ac:dyDescent="0.35">
      <c r="A23" s="8">
        <f>Stundenplan!A23</f>
        <v>0.48958333333333331</v>
      </c>
      <c r="B23" s="8">
        <f>Stundenplan!B23</f>
        <v>0.52083333333333337</v>
      </c>
      <c r="C23" s="11" t="str">
        <f>Stundenplan!C23</f>
        <v>Mittag</v>
      </c>
      <c r="D23" s="11" t="str">
        <f>Stundenplan!D23</f>
        <v>Mittag</v>
      </c>
      <c r="E23" s="11" t="str">
        <f>Stundenplan!E23</f>
        <v>Mittag</v>
      </c>
      <c r="F23" s="11" t="str">
        <f>Stundenplan!F23</f>
        <v>Mittag</v>
      </c>
      <c r="G23" s="11" t="str">
        <f>Stundenplan!G23</f>
        <v>Mittag</v>
      </c>
      <c r="H23" s="11" t="str">
        <f>Stundenplan!H23</f>
        <v>Mittag</v>
      </c>
      <c r="I23" s="11" t="str">
        <f>Stundenplan!I23</f>
        <v>Mittag</v>
      </c>
      <c r="J23" s="11" t="str">
        <f>Stundenplan!J23</f>
        <v>Mittag</v>
      </c>
      <c r="K23" s="11" t="str">
        <f>Stundenplan!K23</f>
        <v>Mittag</v>
      </c>
      <c r="L23" s="11" t="str">
        <f>Stundenplan!L23</f>
        <v>Mittag</v>
      </c>
      <c r="P23" s="39">
        <f t="shared" si="1"/>
        <v>3.1250000000000056E-2</v>
      </c>
      <c r="Q23" s="45">
        <f t="shared" si="2"/>
        <v>0</v>
      </c>
      <c r="R23" s="42">
        <f t="shared" si="42"/>
        <v>0</v>
      </c>
      <c r="S23" s="42">
        <f t="shared" si="3"/>
        <v>0</v>
      </c>
      <c r="T23" s="47">
        <f t="shared" si="4"/>
        <v>0</v>
      </c>
      <c r="U23" s="52">
        <f t="shared" si="5"/>
        <v>0</v>
      </c>
      <c r="V23" s="42">
        <f t="shared" si="6"/>
        <v>0</v>
      </c>
      <c r="W23" s="43">
        <f t="shared" si="7"/>
        <v>0</v>
      </c>
      <c r="X23" s="54">
        <f t="shared" si="8"/>
        <v>0</v>
      </c>
      <c r="Y23" s="52">
        <f t="shared" si="9"/>
        <v>0</v>
      </c>
      <c r="Z23" s="42">
        <f t="shared" si="10"/>
        <v>0</v>
      </c>
      <c r="AA23" s="43">
        <f t="shared" si="11"/>
        <v>0</v>
      </c>
      <c r="AB23" s="54">
        <f t="shared" si="12"/>
        <v>0</v>
      </c>
      <c r="AC23" s="52">
        <f t="shared" si="13"/>
        <v>0</v>
      </c>
      <c r="AD23" s="42">
        <f t="shared" si="14"/>
        <v>0</v>
      </c>
      <c r="AE23" s="43">
        <f t="shared" si="15"/>
        <v>0</v>
      </c>
      <c r="AF23" s="54">
        <f t="shared" si="16"/>
        <v>0</v>
      </c>
      <c r="AG23" s="52">
        <f t="shared" si="17"/>
        <v>0</v>
      </c>
      <c r="AH23" s="43">
        <f t="shared" si="18"/>
        <v>0</v>
      </c>
      <c r="AI23" s="43">
        <f t="shared" si="19"/>
        <v>0</v>
      </c>
      <c r="AJ23" s="54">
        <f t="shared" si="20"/>
        <v>0</v>
      </c>
      <c r="AL23" s="39">
        <f t="shared" si="21"/>
        <v>3.1250000000000056E-2</v>
      </c>
      <c r="AM23" s="45">
        <f t="shared" si="22"/>
        <v>0</v>
      </c>
      <c r="AN23" s="42">
        <f t="shared" si="23"/>
        <v>0</v>
      </c>
      <c r="AO23" s="42">
        <f t="shared" si="24"/>
        <v>0</v>
      </c>
      <c r="AP23" s="47">
        <f t="shared" si="25"/>
        <v>0</v>
      </c>
      <c r="AQ23" s="45">
        <f t="shared" si="26"/>
        <v>0</v>
      </c>
      <c r="AR23" s="42">
        <f t="shared" si="27"/>
        <v>0</v>
      </c>
      <c r="AS23" s="43">
        <f t="shared" si="28"/>
        <v>0</v>
      </c>
      <c r="AT23" s="54">
        <f t="shared" si="29"/>
        <v>0</v>
      </c>
      <c r="AU23" s="52">
        <f t="shared" si="30"/>
        <v>0</v>
      </c>
      <c r="AV23" s="42">
        <f t="shared" si="31"/>
        <v>0</v>
      </c>
      <c r="AW23" s="43">
        <f t="shared" si="32"/>
        <v>0</v>
      </c>
      <c r="AX23" s="54">
        <f t="shared" si="33"/>
        <v>0</v>
      </c>
      <c r="AY23" s="52">
        <f t="shared" si="34"/>
        <v>0</v>
      </c>
      <c r="AZ23" s="42">
        <f t="shared" si="35"/>
        <v>0</v>
      </c>
      <c r="BA23" s="43">
        <f t="shared" si="36"/>
        <v>0</v>
      </c>
      <c r="BB23" s="54">
        <f t="shared" si="37"/>
        <v>0</v>
      </c>
      <c r="BC23" s="52">
        <f t="shared" si="38"/>
        <v>0</v>
      </c>
      <c r="BD23" s="43">
        <f t="shared" si="39"/>
        <v>0</v>
      </c>
      <c r="BE23" s="43">
        <f t="shared" si="40"/>
        <v>0</v>
      </c>
      <c r="BF23" s="54">
        <f t="shared" si="41"/>
        <v>0</v>
      </c>
    </row>
    <row r="24" spans="1:58" x14ac:dyDescent="0.35">
      <c r="A24" s="8"/>
      <c r="B24" s="8"/>
      <c r="C24" s="11" t="str">
        <f>Stundenplan!C24</f>
        <v>*</v>
      </c>
      <c r="D24" s="11" t="str">
        <f>Stundenplan!D24</f>
        <v>*</v>
      </c>
      <c r="E24" s="11" t="str">
        <f>Stundenplan!E24</f>
        <v>*</v>
      </c>
      <c r="F24" s="11" t="str">
        <f>Stundenplan!F24</f>
        <v>*</v>
      </c>
      <c r="G24" s="11" t="str">
        <f>Stundenplan!G24</f>
        <v>*</v>
      </c>
      <c r="H24" s="11" t="str">
        <f>Stundenplan!H24</f>
        <v>*</v>
      </c>
      <c r="I24" s="11" t="str">
        <f>Stundenplan!I24</f>
        <v>*</v>
      </c>
      <c r="J24" s="11" t="str">
        <f>Stundenplan!J24</f>
        <v>*</v>
      </c>
      <c r="K24" s="11" t="str">
        <f>Stundenplan!K24</f>
        <v>*</v>
      </c>
      <c r="L24" s="11" t="str">
        <f>Stundenplan!L24</f>
        <v>*</v>
      </c>
      <c r="P24" s="39"/>
      <c r="Q24" s="45"/>
      <c r="R24" s="42"/>
      <c r="S24" s="42"/>
      <c r="T24" s="47"/>
      <c r="U24" s="52"/>
      <c r="V24" s="42"/>
      <c r="W24" s="43"/>
      <c r="X24" s="54"/>
      <c r="Y24" s="52"/>
      <c r="Z24" s="42"/>
      <c r="AA24" s="43"/>
      <c r="AB24" s="54"/>
      <c r="AC24" s="52"/>
      <c r="AD24" s="42"/>
      <c r="AE24" s="43"/>
      <c r="AF24" s="54"/>
      <c r="AG24" s="52"/>
      <c r="AH24" s="43"/>
      <c r="AI24" s="43"/>
      <c r="AJ24" s="54"/>
      <c r="AL24" s="39"/>
      <c r="AM24" s="45"/>
      <c r="AN24" s="42"/>
      <c r="AO24" s="42"/>
      <c r="AP24" s="47"/>
      <c r="AQ24" s="45"/>
      <c r="AR24" s="42"/>
      <c r="AS24" s="43"/>
      <c r="AT24" s="54"/>
      <c r="AU24" s="52"/>
      <c r="AV24" s="42"/>
      <c r="AW24" s="43"/>
      <c r="AX24" s="54"/>
      <c r="AY24" s="52"/>
      <c r="AZ24" s="42"/>
      <c r="BA24" s="43"/>
      <c r="BB24" s="54"/>
      <c r="BC24" s="52"/>
      <c r="BD24" s="43"/>
      <c r="BE24" s="43"/>
      <c r="BF24" s="54"/>
    </row>
    <row r="25" spans="1:58" x14ac:dyDescent="0.35">
      <c r="A25" s="8">
        <f>Stundenplan!A25</f>
        <v>0.52083333333333337</v>
      </c>
      <c r="B25" s="8">
        <f>Stundenplan!B25</f>
        <v>0.55208333333333337</v>
      </c>
      <c r="C25" s="11" t="str">
        <f>Stundenplan!C25</f>
        <v>*</v>
      </c>
      <c r="D25" s="11" t="str">
        <f>Stundenplan!D25</f>
        <v>*</v>
      </c>
      <c r="E25" s="11" t="str">
        <f>Stundenplan!E25</f>
        <v>*</v>
      </c>
      <c r="F25" s="11" t="str">
        <f>Stundenplan!F25</f>
        <v>*</v>
      </c>
      <c r="G25" s="11" t="str">
        <f>Stundenplan!G25</f>
        <v>*</v>
      </c>
      <c r="H25" s="11" t="str">
        <f>Stundenplan!H25</f>
        <v>*</v>
      </c>
      <c r="I25" s="11" t="str">
        <f>Stundenplan!I25</f>
        <v>*</v>
      </c>
      <c r="J25" s="11" t="str">
        <f>Stundenplan!J25</f>
        <v>*</v>
      </c>
      <c r="K25" s="11" t="str">
        <f>Stundenplan!K25</f>
        <v>*</v>
      </c>
      <c r="L25" s="11" t="str">
        <f>Stundenplan!L25</f>
        <v>*</v>
      </c>
      <c r="P25" s="39">
        <f t="shared" si="1"/>
        <v>3.125E-2</v>
      </c>
      <c r="Q25" s="45">
        <f t="shared" si="2"/>
        <v>0</v>
      </c>
      <c r="R25" s="42">
        <f t="shared" si="42"/>
        <v>0</v>
      </c>
      <c r="S25" s="42">
        <f t="shared" si="3"/>
        <v>0</v>
      </c>
      <c r="T25" s="47">
        <f t="shared" si="4"/>
        <v>0</v>
      </c>
      <c r="U25" s="52">
        <f t="shared" si="5"/>
        <v>0</v>
      </c>
      <c r="V25" s="42">
        <f t="shared" si="6"/>
        <v>0</v>
      </c>
      <c r="W25" s="43">
        <f t="shared" si="7"/>
        <v>0</v>
      </c>
      <c r="X25" s="54">
        <f t="shared" si="8"/>
        <v>0</v>
      </c>
      <c r="Y25" s="52">
        <f t="shared" si="9"/>
        <v>0</v>
      </c>
      <c r="Z25" s="42">
        <f t="shared" si="10"/>
        <v>0</v>
      </c>
      <c r="AA25" s="43">
        <f t="shared" si="11"/>
        <v>0</v>
      </c>
      <c r="AB25" s="54">
        <f t="shared" si="12"/>
        <v>0</v>
      </c>
      <c r="AC25" s="52">
        <f t="shared" si="13"/>
        <v>0</v>
      </c>
      <c r="AD25" s="42">
        <f t="shared" si="14"/>
        <v>0</v>
      </c>
      <c r="AE25" s="43">
        <f t="shared" si="15"/>
        <v>0</v>
      </c>
      <c r="AF25" s="54">
        <f t="shared" si="16"/>
        <v>0</v>
      </c>
      <c r="AG25" s="52">
        <f t="shared" si="17"/>
        <v>0</v>
      </c>
      <c r="AH25" s="43">
        <f t="shared" si="18"/>
        <v>0</v>
      </c>
      <c r="AI25" s="43">
        <f t="shared" si="19"/>
        <v>0</v>
      </c>
      <c r="AJ25" s="54">
        <f t="shared" si="20"/>
        <v>0</v>
      </c>
      <c r="AL25" s="39">
        <f t="shared" si="21"/>
        <v>3.125E-2</v>
      </c>
      <c r="AM25" s="45">
        <f t="shared" si="22"/>
        <v>0</v>
      </c>
      <c r="AN25" s="42">
        <f t="shared" si="23"/>
        <v>0</v>
      </c>
      <c r="AO25" s="42">
        <f t="shared" si="24"/>
        <v>0</v>
      </c>
      <c r="AP25" s="47">
        <f t="shared" si="25"/>
        <v>0</v>
      </c>
      <c r="AQ25" s="45">
        <f t="shared" si="26"/>
        <v>0</v>
      </c>
      <c r="AR25" s="42">
        <f t="shared" si="27"/>
        <v>0</v>
      </c>
      <c r="AS25" s="43">
        <f t="shared" si="28"/>
        <v>0</v>
      </c>
      <c r="AT25" s="54">
        <f t="shared" si="29"/>
        <v>0</v>
      </c>
      <c r="AU25" s="52">
        <f t="shared" si="30"/>
        <v>0</v>
      </c>
      <c r="AV25" s="42">
        <f t="shared" si="31"/>
        <v>0</v>
      </c>
      <c r="AW25" s="43">
        <f t="shared" si="32"/>
        <v>0</v>
      </c>
      <c r="AX25" s="54">
        <f t="shared" si="33"/>
        <v>0</v>
      </c>
      <c r="AY25" s="52">
        <f t="shared" si="34"/>
        <v>0</v>
      </c>
      <c r="AZ25" s="42">
        <f t="shared" si="35"/>
        <v>0</v>
      </c>
      <c r="BA25" s="43">
        <f t="shared" si="36"/>
        <v>0</v>
      </c>
      <c r="BB25" s="54">
        <f t="shared" si="37"/>
        <v>0</v>
      </c>
      <c r="BC25" s="52">
        <f t="shared" si="38"/>
        <v>0</v>
      </c>
      <c r="BD25" s="43">
        <f t="shared" si="39"/>
        <v>0</v>
      </c>
      <c r="BE25" s="43">
        <f t="shared" si="40"/>
        <v>0</v>
      </c>
      <c r="BF25" s="54">
        <f t="shared" si="41"/>
        <v>0</v>
      </c>
    </row>
    <row r="26" spans="1:58" x14ac:dyDescent="0.35">
      <c r="A26" s="8"/>
      <c r="B26" s="8"/>
      <c r="C26" s="11" t="str">
        <f>Stundenplan!C26</f>
        <v>*</v>
      </c>
      <c r="D26" s="11" t="str">
        <f>Stundenplan!D26</f>
        <v>*</v>
      </c>
      <c r="E26" s="11" t="str">
        <f>Stundenplan!E26</f>
        <v>*</v>
      </c>
      <c r="F26" s="11" t="str">
        <f>Stundenplan!F26</f>
        <v>*</v>
      </c>
      <c r="G26" s="11" t="str">
        <f>Stundenplan!G26</f>
        <v>*</v>
      </c>
      <c r="H26" s="11" t="str">
        <f>Stundenplan!H26</f>
        <v>*</v>
      </c>
      <c r="I26" s="11" t="str">
        <f>Stundenplan!I26</f>
        <v>*</v>
      </c>
      <c r="J26" s="11" t="str">
        <f>Stundenplan!J26</f>
        <v>*</v>
      </c>
      <c r="K26" s="11" t="str">
        <f>Stundenplan!K26</f>
        <v>*</v>
      </c>
      <c r="L26" s="11" t="str">
        <f>Stundenplan!L26</f>
        <v>*</v>
      </c>
      <c r="P26" s="39"/>
      <c r="Q26" s="45"/>
      <c r="R26" s="42"/>
      <c r="S26" s="42"/>
      <c r="T26" s="47"/>
      <c r="U26" s="52"/>
      <c r="V26" s="42"/>
      <c r="W26" s="43"/>
      <c r="X26" s="54"/>
      <c r="Y26" s="52"/>
      <c r="Z26" s="42"/>
      <c r="AA26" s="43"/>
      <c r="AB26" s="54"/>
      <c r="AC26" s="52"/>
      <c r="AD26" s="42"/>
      <c r="AE26" s="43"/>
      <c r="AF26" s="54"/>
      <c r="AG26" s="52"/>
      <c r="AH26" s="43"/>
      <c r="AI26" s="43"/>
      <c r="AJ26" s="54"/>
      <c r="AL26" s="39"/>
      <c r="AM26" s="45"/>
      <c r="AN26" s="42"/>
      <c r="AO26" s="42"/>
      <c r="AP26" s="47"/>
      <c r="AQ26" s="45"/>
      <c r="AR26" s="42"/>
      <c r="AS26" s="43"/>
      <c r="AT26" s="54"/>
      <c r="AU26" s="52"/>
      <c r="AV26" s="42"/>
      <c r="AW26" s="43"/>
      <c r="AX26" s="54"/>
      <c r="AY26" s="52"/>
      <c r="AZ26" s="42"/>
      <c r="BA26" s="43"/>
      <c r="BB26" s="54"/>
      <c r="BC26" s="52"/>
      <c r="BD26" s="43"/>
      <c r="BE26" s="43"/>
      <c r="BF26" s="54"/>
    </row>
    <row r="27" spans="1:58" x14ac:dyDescent="0.35">
      <c r="A27" s="8">
        <f>Stundenplan!A27</f>
        <v>0.55208333333333337</v>
      </c>
      <c r="B27" s="8">
        <f>Stundenplan!B27</f>
        <v>0.5625</v>
      </c>
      <c r="C27" s="11" t="str">
        <f>Stundenplan!C27</f>
        <v>AZ SuS</v>
      </c>
      <c r="D27" s="11" t="str">
        <f>Stundenplan!D27</f>
        <v>AZ SuS</v>
      </c>
      <c r="E27" s="11" t="str">
        <f>Stundenplan!E27</f>
        <v>AZ SuS</v>
      </c>
      <c r="F27" s="11">
        <f>Stundenplan!F27</f>
        <v>0</v>
      </c>
      <c r="G27" s="11">
        <f>Stundenplan!G27</f>
        <v>0</v>
      </c>
      <c r="H27" s="11">
        <f>Stundenplan!H27</f>
        <v>0</v>
      </c>
      <c r="I27" s="11" t="str">
        <f>Stundenplan!I27</f>
        <v>AZ SuS</v>
      </c>
      <c r="J27" s="11" t="str">
        <f>Stundenplan!J27</f>
        <v>AZ SuS</v>
      </c>
      <c r="K27" s="11">
        <f>Stundenplan!K27</f>
        <v>0</v>
      </c>
      <c r="L27" s="11">
        <f>Stundenplan!L27</f>
        <v>0</v>
      </c>
      <c r="P27" s="39">
        <f t="shared" si="1"/>
        <v>1.041666666666663E-2</v>
      </c>
      <c r="Q27" s="45">
        <f t="shared" si="2"/>
        <v>0</v>
      </c>
      <c r="R27" s="42">
        <f t="shared" si="42"/>
        <v>0</v>
      </c>
      <c r="S27" s="42">
        <f t="shared" si="3"/>
        <v>0</v>
      </c>
      <c r="T27" s="47">
        <f t="shared" si="4"/>
        <v>0</v>
      </c>
      <c r="U27" s="52">
        <f t="shared" si="5"/>
        <v>0</v>
      </c>
      <c r="V27" s="42">
        <f t="shared" si="6"/>
        <v>0</v>
      </c>
      <c r="W27" s="43">
        <f t="shared" si="7"/>
        <v>0</v>
      </c>
      <c r="X27" s="54">
        <f t="shared" si="8"/>
        <v>0</v>
      </c>
      <c r="Y27" s="52">
        <f t="shared" si="9"/>
        <v>0</v>
      </c>
      <c r="Z27" s="42">
        <f t="shared" si="10"/>
        <v>0</v>
      </c>
      <c r="AA27" s="43">
        <f t="shared" si="11"/>
        <v>0</v>
      </c>
      <c r="AB27" s="54">
        <f t="shared" si="12"/>
        <v>0</v>
      </c>
      <c r="AC27" s="52">
        <f t="shared" si="13"/>
        <v>0</v>
      </c>
      <c r="AD27" s="42">
        <f t="shared" si="14"/>
        <v>0</v>
      </c>
      <c r="AE27" s="43">
        <f t="shared" si="15"/>
        <v>0</v>
      </c>
      <c r="AF27" s="54">
        <f t="shared" si="16"/>
        <v>0</v>
      </c>
      <c r="AG27" s="52">
        <f t="shared" si="17"/>
        <v>0</v>
      </c>
      <c r="AH27" s="43">
        <f t="shared" si="18"/>
        <v>0</v>
      </c>
      <c r="AI27" s="43">
        <f t="shared" si="19"/>
        <v>0</v>
      </c>
      <c r="AJ27" s="54">
        <f t="shared" si="20"/>
        <v>0</v>
      </c>
      <c r="AL27" s="39">
        <f t="shared" si="21"/>
        <v>1.041666666666663E-2</v>
      </c>
      <c r="AM27" s="45">
        <f t="shared" si="22"/>
        <v>0</v>
      </c>
      <c r="AN27" s="42">
        <f t="shared" si="23"/>
        <v>0</v>
      </c>
      <c r="AO27" s="42">
        <f t="shared" si="24"/>
        <v>0</v>
      </c>
      <c r="AP27" s="47">
        <f t="shared" si="25"/>
        <v>0</v>
      </c>
      <c r="AQ27" s="45">
        <f t="shared" si="26"/>
        <v>0</v>
      </c>
      <c r="AR27" s="42">
        <f t="shared" si="27"/>
        <v>0</v>
      </c>
      <c r="AS27" s="43">
        <f t="shared" si="28"/>
        <v>0</v>
      </c>
      <c r="AT27" s="54">
        <f t="shared" si="29"/>
        <v>0</v>
      </c>
      <c r="AU27" s="52">
        <f t="shared" si="30"/>
        <v>0</v>
      </c>
      <c r="AV27" s="42">
        <f t="shared" si="31"/>
        <v>0</v>
      </c>
      <c r="AW27" s="43">
        <f t="shared" si="32"/>
        <v>0</v>
      </c>
      <c r="AX27" s="54">
        <f t="shared" si="33"/>
        <v>0</v>
      </c>
      <c r="AY27" s="52">
        <f t="shared" si="34"/>
        <v>0</v>
      </c>
      <c r="AZ27" s="42">
        <f t="shared" si="35"/>
        <v>0</v>
      </c>
      <c r="BA27" s="43">
        <f t="shared" si="36"/>
        <v>0</v>
      </c>
      <c r="BB27" s="54">
        <f t="shared" si="37"/>
        <v>0</v>
      </c>
      <c r="BC27" s="52">
        <f t="shared" si="38"/>
        <v>0</v>
      </c>
      <c r="BD27" s="43">
        <f t="shared" si="39"/>
        <v>0</v>
      </c>
      <c r="BE27" s="43">
        <f t="shared" si="40"/>
        <v>0</v>
      </c>
      <c r="BF27" s="54">
        <f t="shared" si="41"/>
        <v>0</v>
      </c>
    </row>
    <row r="28" spans="1:58" x14ac:dyDescent="0.35">
      <c r="A28" s="8"/>
      <c r="B28" s="8"/>
      <c r="C28" s="11" t="str">
        <f>Stundenplan!C28</f>
        <v>KLP</v>
      </c>
      <c r="D28" s="11" t="str">
        <f>Stundenplan!D28</f>
        <v>KLP</v>
      </c>
      <c r="E28" s="11" t="str">
        <f>Stundenplan!E28</f>
        <v>KLP</v>
      </c>
      <c r="F28" s="11">
        <f>Stundenplan!F28</f>
        <v>0</v>
      </c>
      <c r="G28" s="11">
        <f>Stundenplan!G28</f>
        <v>0</v>
      </c>
      <c r="H28" s="11">
        <f>Stundenplan!H28</f>
        <v>0</v>
      </c>
      <c r="I28" s="11" t="str">
        <f>Stundenplan!I28</f>
        <v>KLP</v>
      </c>
      <c r="J28" s="11" t="str">
        <f>Stundenplan!J28</f>
        <v>KLP</v>
      </c>
      <c r="K28" s="11">
        <f>Stundenplan!K28</f>
        <v>0</v>
      </c>
      <c r="L28" s="11">
        <f>Stundenplan!L28</f>
        <v>0</v>
      </c>
      <c r="P28" s="39"/>
      <c r="Q28" s="45"/>
      <c r="R28" s="42"/>
      <c r="S28" s="42"/>
      <c r="T28" s="47"/>
      <c r="U28" s="52"/>
      <c r="V28" s="42"/>
      <c r="W28" s="43"/>
      <c r="X28" s="54"/>
      <c r="Y28" s="52"/>
      <c r="Z28" s="42"/>
      <c r="AA28" s="43"/>
      <c r="AB28" s="54"/>
      <c r="AC28" s="52"/>
      <c r="AD28" s="42"/>
      <c r="AE28" s="43"/>
      <c r="AF28" s="54"/>
      <c r="AG28" s="52"/>
      <c r="AH28" s="43"/>
      <c r="AI28" s="43"/>
      <c r="AJ28" s="54"/>
      <c r="AL28" s="39"/>
      <c r="AM28" s="45"/>
      <c r="AN28" s="42"/>
      <c r="AO28" s="42"/>
      <c r="AP28" s="47"/>
      <c r="AQ28" s="45"/>
      <c r="AR28" s="42"/>
      <c r="AS28" s="43"/>
      <c r="AT28" s="54"/>
      <c r="AU28" s="52"/>
      <c r="AV28" s="42"/>
      <c r="AW28" s="43"/>
      <c r="AX28" s="54"/>
      <c r="AY28" s="52"/>
      <c r="AZ28" s="42"/>
      <c r="BA28" s="43"/>
      <c r="BB28" s="54"/>
      <c r="BC28" s="52"/>
      <c r="BD28" s="43"/>
      <c r="BE28" s="43"/>
      <c r="BF28" s="54"/>
    </row>
    <row r="29" spans="1:58" x14ac:dyDescent="0.35">
      <c r="A29" s="8">
        <f>Stundenplan!A29</f>
        <v>0.5625</v>
      </c>
      <c r="B29" s="8">
        <f>Stundenplan!B29</f>
        <v>0.59375</v>
      </c>
      <c r="C29" s="11" t="str">
        <f>Stundenplan!C29</f>
        <v>Unt.</v>
      </c>
      <c r="D29" s="11" t="str">
        <f>Stundenplan!D29</f>
        <v>Unt.</v>
      </c>
      <c r="E29" s="11" t="str">
        <f>Stundenplan!E29</f>
        <v>Unt.</v>
      </c>
      <c r="F29" s="11">
        <f>Stundenplan!F29</f>
        <v>0</v>
      </c>
      <c r="G29" s="11">
        <f>Stundenplan!G29</f>
        <v>0</v>
      </c>
      <c r="H29" s="11">
        <f>Stundenplan!H29</f>
        <v>0</v>
      </c>
      <c r="I29" s="11" t="str">
        <f>Stundenplan!I29</f>
        <v>Sportkids</v>
      </c>
      <c r="J29" s="11" t="str">
        <f>Stundenplan!J29</f>
        <v>Unt.</v>
      </c>
      <c r="K29" s="11">
        <f>Stundenplan!K29</f>
        <v>0</v>
      </c>
      <c r="L29" s="11">
        <f>Stundenplan!L29</f>
        <v>0</v>
      </c>
      <c r="P29" s="39">
        <f t="shared" si="1"/>
        <v>3.125E-2</v>
      </c>
      <c r="Q29" s="45">
        <f t="shared" si="2"/>
        <v>0</v>
      </c>
      <c r="R29" s="42">
        <f t="shared" si="42"/>
        <v>0</v>
      </c>
      <c r="S29" s="42">
        <f t="shared" si="3"/>
        <v>0</v>
      </c>
      <c r="T29" s="47">
        <f t="shared" si="4"/>
        <v>0</v>
      </c>
      <c r="U29" s="52">
        <f t="shared" si="5"/>
        <v>0</v>
      </c>
      <c r="V29" s="42">
        <f t="shared" si="6"/>
        <v>0</v>
      </c>
      <c r="W29" s="43">
        <f t="shared" si="7"/>
        <v>0</v>
      </c>
      <c r="X29" s="54">
        <f t="shared" si="8"/>
        <v>0</v>
      </c>
      <c r="Y29" s="52">
        <f t="shared" si="9"/>
        <v>0</v>
      </c>
      <c r="Z29" s="42">
        <f t="shared" si="10"/>
        <v>0</v>
      </c>
      <c r="AA29" s="43">
        <f t="shared" si="11"/>
        <v>0</v>
      </c>
      <c r="AB29" s="54">
        <f t="shared" si="12"/>
        <v>0</v>
      </c>
      <c r="AC29" s="52">
        <f t="shared" si="13"/>
        <v>0</v>
      </c>
      <c r="AD29" s="42">
        <f t="shared" si="14"/>
        <v>0</v>
      </c>
      <c r="AE29" s="43">
        <f t="shared" si="15"/>
        <v>0</v>
      </c>
      <c r="AF29" s="54">
        <f t="shared" si="16"/>
        <v>0</v>
      </c>
      <c r="AG29" s="52">
        <f t="shared" si="17"/>
        <v>0</v>
      </c>
      <c r="AH29" s="43">
        <f t="shared" si="18"/>
        <v>0</v>
      </c>
      <c r="AI29" s="43">
        <f t="shared" si="19"/>
        <v>0</v>
      </c>
      <c r="AJ29" s="54">
        <f t="shared" si="20"/>
        <v>0</v>
      </c>
      <c r="AL29" s="39">
        <f t="shared" si="21"/>
        <v>3.125E-2</v>
      </c>
      <c r="AM29" s="45">
        <f t="shared" si="22"/>
        <v>0</v>
      </c>
      <c r="AN29" s="42">
        <f t="shared" si="23"/>
        <v>0</v>
      </c>
      <c r="AO29" s="42">
        <f t="shared" si="24"/>
        <v>0</v>
      </c>
      <c r="AP29" s="47">
        <f t="shared" si="25"/>
        <v>0</v>
      </c>
      <c r="AQ29" s="45">
        <f t="shared" si="26"/>
        <v>0</v>
      </c>
      <c r="AR29" s="42">
        <f t="shared" si="27"/>
        <v>0</v>
      </c>
      <c r="AS29" s="43">
        <f t="shared" si="28"/>
        <v>0</v>
      </c>
      <c r="AT29" s="54">
        <f t="shared" si="29"/>
        <v>0</v>
      </c>
      <c r="AU29" s="52">
        <f t="shared" si="30"/>
        <v>0</v>
      </c>
      <c r="AV29" s="42">
        <f t="shared" si="31"/>
        <v>0</v>
      </c>
      <c r="AW29" s="43">
        <f t="shared" si="32"/>
        <v>0</v>
      </c>
      <c r="AX29" s="54">
        <f t="shared" si="33"/>
        <v>0</v>
      </c>
      <c r="AY29" s="52">
        <f t="shared" si="34"/>
        <v>0</v>
      </c>
      <c r="AZ29" s="42">
        <f t="shared" si="35"/>
        <v>0</v>
      </c>
      <c r="BA29" s="43">
        <f t="shared" si="36"/>
        <v>0</v>
      </c>
      <c r="BB29" s="54">
        <f t="shared" si="37"/>
        <v>0</v>
      </c>
      <c r="BC29" s="52">
        <f t="shared" si="38"/>
        <v>0</v>
      </c>
      <c r="BD29" s="43">
        <f t="shared" si="39"/>
        <v>0</v>
      </c>
      <c r="BE29" s="43">
        <f t="shared" si="40"/>
        <v>0</v>
      </c>
      <c r="BF29" s="54">
        <f t="shared" si="41"/>
        <v>0</v>
      </c>
    </row>
    <row r="30" spans="1:58" x14ac:dyDescent="0.35">
      <c r="A30" s="8"/>
      <c r="B30" s="8"/>
      <c r="C30" s="11" t="str">
        <f>Stundenplan!C30</f>
        <v>KLP</v>
      </c>
      <c r="D30" s="11" t="str">
        <f>Stundenplan!D30</f>
        <v>KLP</v>
      </c>
      <c r="E30" s="11" t="str">
        <f>Stundenplan!E30</f>
        <v>KLP</v>
      </c>
      <c r="F30" s="11">
        <f>Stundenplan!F30</f>
        <v>0</v>
      </c>
      <c r="G30" s="11">
        <f>Stundenplan!G30</f>
        <v>0</v>
      </c>
      <c r="H30" s="11">
        <f>Stundenplan!H30</f>
        <v>0</v>
      </c>
      <c r="I30" s="11" t="str">
        <f>Stundenplan!I30</f>
        <v>Andere LP</v>
      </c>
      <c r="J30" s="11" t="str">
        <f>Stundenplan!J30</f>
        <v>KLP</v>
      </c>
      <c r="K30" s="11">
        <f>Stundenplan!K30</f>
        <v>0</v>
      </c>
      <c r="L30" s="11">
        <f>Stundenplan!L30</f>
        <v>0</v>
      </c>
      <c r="P30" s="39"/>
      <c r="Q30" s="45"/>
      <c r="R30" s="42"/>
      <c r="S30" s="42"/>
      <c r="T30" s="47"/>
      <c r="U30" s="52"/>
      <c r="V30" s="42"/>
      <c r="W30" s="43"/>
      <c r="X30" s="54"/>
      <c r="Y30" s="52"/>
      <c r="Z30" s="42"/>
      <c r="AA30" s="43"/>
      <c r="AB30" s="54"/>
      <c r="AC30" s="52"/>
      <c r="AD30" s="42"/>
      <c r="AE30" s="43"/>
      <c r="AF30" s="54"/>
      <c r="AG30" s="52"/>
      <c r="AH30" s="43"/>
      <c r="AI30" s="43"/>
      <c r="AJ30" s="54"/>
      <c r="AL30" s="39"/>
      <c r="AM30" s="45"/>
      <c r="AN30" s="42"/>
      <c r="AO30" s="42"/>
      <c r="AP30" s="47"/>
      <c r="AQ30" s="45"/>
      <c r="AR30" s="42"/>
      <c r="AS30" s="43"/>
      <c r="AT30" s="54"/>
      <c r="AU30" s="52"/>
      <c r="AV30" s="42"/>
      <c r="AW30" s="43"/>
      <c r="AX30" s="54"/>
      <c r="AY30" s="52"/>
      <c r="AZ30" s="42"/>
      <c r="BA30" s="43"/>
      <c r="BB30" s="54"/>
      <c r="BC30" s="52"/>
      <c r="BD30" s="43"/>
      <c r="BE30" s="43"/>
      <c r="BF30" s="54"/>
    </row>
    <row r="31" spans="1:58" x14ac:dyDescent="0.35">
      <c r="A31" s="8">
        <f>Stundenplan!A31</f>
        <v>0.59722222222222221</v>
      </c>
      <c r="B31" s="8">
        <f>Stundenplan!B31</f>
        <v>0.62847222222222221</v>
      </c>
      <c r="C31" s="11" t="str">
        <f>Stundenplan!C31</f>
        <v>Unt.</v>
      </c>
      <c r="D31" s="11" t="str">
        <f>Stundenplan!D31</f>
        <v>Unt.</v>
      </c>
      <c r="E31" s="11" t="str">
        <f>Stundenplan!E31</f>
        <v>Unt.</v>
      </c>
      <c r="F31" s="11">
        <f>Stundenplan!F31</f>
        <v>0</v>
      </c>
      <c r="G31" s="11">
        <f>Stundenplan!G31</f>
        <v>0</v>
      </c>
      <c r="H31" s="11">
        <f>Stundenplan!H31</f>
        <v>0</v>
      </c>
      <c r="I31" s="11" t="str">
        <f>Stundenplan!I31</f>
        <v>Sportkids</v>
      </c>
      <c r="J31" s="11" t="str">
        <f>Stundenplan!J31</f>
        <v>Unt.</v>
      </c>
      <c r="K31" s="11">
        <f>Stundenplan!K31</f>
        <v>0</v>
      </c>
      <c r="L31" s="11">
        <f>Stundenplan!L31</f>
        <v>0</v>
      </c>
      <c r="P31" s="39">
        <f t="shared" si="1"/>
        <v>3.125E-2</v>
      </c>
      <c r="Q31" s="45">
        <f t="shared" si="2"/>
        <v>0</v>
      </c>
      <c r="R31" s="42">
        <f t="shared" si="42"/>
        <v>0</v>
      </c>
      <c r="S31" s="42">
        <f t="shared" si="3"/>
        <v>0</v>
      </c>
      <c r="T31" s="47">
        <f t="shared" si="4"/>
        <v>0</v>
      </c>
      <c r="U31" s="52">
        <f t="shared" si="5"/>
        <v>0</v>
      </c>
      <c r="V31" s="42">
        <f t="shared" si="6"/>
        <v>0</v>
      </c>
      <c r="W31" s="43">
        <f t="shared" si="7"/>
        <v>0</v>
      </c>
      <c r="X31" s="54">
        <f t="shared" si="8"/>
        <v>0</v>
      </c>
      <c r="Y31" s="52">
        <f t="shared" si="9"/>
        <v>0</v>
      </c>
      <c r="Z31" s="42">
        <f t="shared" si="10"/>
        <v>0</v>
      </c>
      <c r="AA31" s="43">
        <f t="shared" si="11"/>
        <v>0</v>
      </c>
      <c r="AB31" s="54">
        <f t="shared" si="12"/>
        <v>0</v>
      </c>
      <c r="AC31" s="52">
        <f t="shared" si="13"/>
        <v>0</v>
      </c>
      <c r="AD31" s="42">
        <f t="shared" si="14"/>
        <v>0</v>
      </c>
      <c r="AE31" s="43">
        <f t="shared" si="15"/>
        <v>0</v>
      </c>
      <c r="AF31" s="54">
        <f t="shared" si="16"/>
        <v>0</v>
      </c>
      <c r="AG31" s="52">
        <f t="shared" si="17"/>
        <v>0</v>
      </c>
      <c r="AH31" s="43">
        <f t="shared" si="18"/>
        <v>0</v>
      </c>
      <c r="AI31" s="43">
        <f t="shared" si="19"/>
        <v>0</v>
      </c>
      <c r="AJ31" s="54">
        <f t="shared" si="20"/>
        <v>0</v>
      </c>
      <c r="AL31" s="39">
        <f t="shared" si="21"/>
        <v>3.125E-2</v>
      </c>
      <c r="AM31" s="45">
        <f t="shared" si="22"/>
        <v>0</v>
      </c>
      <c r="AN31" s="42">
        <f t="shared" si="23"/>
        <v>0</v>
      </c>
      <c r="AO31" s="42">
        <f t="shared" si="24"/>
        <v>0</v>
      </c>
      <c r="AP31" s="47">
        <f t="shared" si="25"/>
        <v>0</v>
      </c>
      <c r="AQ31" s="45">
        <f t="shared" si="26"/>
        <v>0</v>
      </c>
      <c r="AR31" s="42">
        <f t="shared" si="27"/>
        <v>0</v>
      </c>
      <c r="AS31" s="43">
        <f t="shared" si="28"/>
        <v>0</v>
      </c>
      <c r="AT31" s="54">
        <f t="shared" si="29"/>
        <v>0</v>
      </c>
      <c r="AU31" s="52">
        <f t="shared" si="30"/>
        <v>0</v>
      </c>
      <c r="AV31" s="42">
        <f t="shared" si="31"/>
        <v>0</v>
      </c>
      <c r="AW31" s="43">
        <f t="shared" si="32"/>
        <v>0</v>
      </c>
      <c r="AX31" s="54">
        <f t="shared" si="33"/>
        <v>0</v>
      </c>
      <c r="AY31" s="52">
        <f t="shared" si="34"/>
        <v>0</v>
      </c>
      <c r="AZ31" s="42">
        <f t="shared" si="35"/>
        <v>0</v>
      </c>
      <c r="BA31" s="43">
        <f t="shared" si="36"/>
        <v>0</v>
      </c>
      <c r="BB31" s="54">
        <f t="shared" si="37"/>
        <v>0</v>
      </c>
      <c r="BC31" s="52">
        <f t="shared" si="38"/>
        <v>0</v>
      </c>
      <c r="BD31" s="43">
        <f t="shared" si="39"/>
        <v>0</v>
      </c>
      <c r="BE31" s="43">
        <f t="shared" si="40"/>
        <v>0</v>
      </c>
      <c r="BF31" s="54">
        <f t="shared" si="41"/>
        <v>0</v>
      </c>
    </row>
    <row r="32" spans="1:58" x14ac:dyDescent="0.35">
      <c r="A32" s="8"/>
      <c r="B32" s="8"/>
      <c r="C32" s="11" t="str">
        <f>Stundenplan!C32</f>
        <v>KLP</v>
      </c>
      <c r="D32" s="11" t="str">
        <f>Stundenplan!D32</f>
        <v>KLP</v>
      </c>
      <c r="E32" s="11" t="str">
        <f>Stundenplan!E32</f>
        <v>KLP</v>
      </c>
      <c r="F32" s="11">
        <f>Stundenplan!F32</f>
        <v>0</v>
      </c>
      <c r="G32" s="11">
        <f>Stundenplan!G32</f>
        <v>0</v>
      </c>
      <c r="H32" s="11">
        <f>Stundenplan!H32</f>
        <v>0</v>
      </c>
      <c r="I32" s="11" t="str">
        <f>Stundenplan!I32</f>
        <v>Andere LP</v>
      </c>
      <c r="J32" s="11" t="str">
        <f>Stundenplan!J32</f>
        <v>KLP</v>
      </c>
      <c r="K32" s="11">
        <f>Stundenplan!K32</f>
        <v>0</v>
      </c>
      <c r="L32" s="11">
        <f>Stundenplan!L32</f>
        <v>0</v>
      </c>
      <c r="P32" s="39"/>
      <c r="Q32" s="45"/>
      <c r="R32" s="42"/>
      <c r="S32" s="42"/>
      <c r="T32" s="47"/>
      <c r="U32" s="52"/>
      <c r="V32" s="42"/>
      <c r="W32" s="43"/>
      <c r="X32" s="54"/>
      <c r="Y32" s="52"/>
      <c r="Z32" s="42"/>
      <c r="AA32" s="43"/>
      <c r="AB32" s="54"/>
      <c r="AC32" s="52"/>
      <c r="AD32" s="42"/>
      <c r="AE32" s="43"/>
      <c r="AF32" s="54"/>
      <c r="AG32" s="52"/>
      <c r="AH32" s="43"/>
      <c r="AI32" s="43"/>
      <c r="AJ32" s="54"/>
      <c r="AL32" s="39"/>
      <c r="AM32" s="45"/>
      <c r="AN32" s="42"/>
      <c r="AO32" s="42"/>
      <c r="AP32" s="47"/>
      <c r="AQ32" s="45"/>
      <c r="AR32" s="42"/>
      <c r="AS32" s="43"/>
      <c r="AT32" s="54"/>
      <c r="AU32" s="52"/>
      <c r="AV32" s="42"/>
      <c r="AW32" s="43"/>
      <c r="AX32" s="54"/>
      <c r="AY32" s="52"/>
      <c r="AZ32" s="42"/>
      <c r="BA32" s="43"/>
      <c r="BB32" s="54"/>
      <c r="BC32" s="52"/>
      <c r="BD32" s="43"/>
      <c r="BE32" s="43"/>
      <c r="BF32" s="54"/>
    </row>
    <row r="33" spans="1:58" x14ac:dyDescent="0.35">
      <c r="A33" s="8">
        <f>Stundenplan!A33</f>
        <v>0.62847222222222221</v>
      </c>
      <c r="B33" s="8">
        <f>Stundenplan!B33</f>
        <v>0.63888888888888895</v>
      </c>
      <c r="C33" s="11" t="str">
        <f>Stundenplan!C33</f>
        <v>Pause</v>
      </c>
      <c r="D33" s="11" t="str">
        <f>Stundenplan!D33</f>
        <v>Pause</v>
      </c>
      <c r="E33" s="11" t="str">
        <f>Stundenplan!E33</f>
        <v>Pause</v>
      </c>
      <c r="F33" s="11" t="str">
        <f>Stundenplan!F33</f>
        <v>Pause</v>
      </c>
      <c r="G33" s="11">
        <f>Stundenplan!G33</f>
        <v>0</v>
      </c>
      <c r="H33" s="11">
        <f>Stundenplan!H33</f>
        <v>0</v>
      </c>
      <c r="I33" s="11">
        <f>Stundenplan!I33</f>
        <v>0</v>
      </c>
      <c r="J33" s="11">
        <f>Stundenplan!J33</f>
        <v>0</v>
      </c>
      <c r="K33" s="11">
        <f>Stundenplan!K33</f>
        <v>0</v>
      </c>
      <c r="L33" s="11">
        <f>Stundenplan!L33</f>
        <v>0</v>
      </c>
      <c r="P33" s="39">
        <f t="shared" si="1"/>
        <v>1.0416666666666741E-2</v>
      </c>
      <c r="Q33" s="45">
        <f t="shared" si="2"/>
        <v>0</v>
      </c>
      <c r="R33" s="42">
        <f t="shared" si="42"/>
        <v>0</v>
      </c>
      <c r="S33" s="42">
        <f t="shared" si="3"/>
        <v>0</v>
      </c>
      <c r="T33" s="47">
        <f t="shared" si="4"/>
        <v>0</v>
      </c>
      <c r="U33" s="52">
        <f t="shared" si="5"/>
        <v>0</v>
      </c>
      <c r="V33" s="42">
        <f t="shared" si="6"/>
        <v>0</v>
      </c>
      <c r="W33" s="43">
        <f t="shared" si="7"/>
        <v>0</v>
      </c>
      <c r="X33" s="54">
        <f t="shared" si="8"/>
        <v>0</v>
      </c>
      <c r="Y33" s="52">
        <f t="shared" si="9"/>
        <v>0</v>
      </c>
      <c r="Z33" s="42">
        <f t="shared" si="10"/>
        <v>0</v>
      </c>
      <c r="AA33" s="43">
        <f t="shared" si="11"/>
        <v>0</v>
      </c>
      <c r="AB33" s="54">
        <f t="shared" si="12"/>
        <v>0</v>
      </c>
      <c r="AC33" s="52">
        <f t="shared" si="13"/>
        <v>0</v>
      </c>
      <c r="AD33" s="42">
        <f t="shared" si="14"/>
        <v>0</v>
      </c>
      <c r="AE33" s="43">
        <f t="shared" si="15"/>
        <v>0</v>
      </c>
      <c r="AF33" s="54">
        <f t="shared" si="16"/>
        <v>0</v>
      </c>
      <c r="AG33" s="52">
        <f t="shared" si="17"/>
        <v>0</v>
      </c>
      <c r="AH33" s="43">
        <f t="shared" si="18"/>
        <v>0</v>
      </c>
      <c r="AI33" s="43">
        <f t="shared" si="19"/>
        <v>0</v>
      </c>
      <c r="AJ33" s="54">
        <f t="shared" si="20"/>
        <v>0</v>
      </c>
      <c r="AL33" s="39">
        <f t="shared" si="21"/>
        <v>1.0416666666666741E-2</v>
      </c>
      <c r="AM33" s="45">
        <f t="shared" si="22"/>
        <v>0</v>
      </c>
      <c r="AN33" s="42">
        <f t="shared" si="23"/>
        <v>0</v>
      </c>
      <c r="AO33" s="42">
        <f t="shared" si="24"/>
        <v>0</v>
      </c>
      <c r="AP33" s="47">
        <f t="shared" si="25"/>
        <v>0</v>
      </c>
      <c r="AQ33" s="45">
        <f t="shared" si="26"/>
        <v>0</v>
      </c>
      <c r="AR33" s="42">
        <f t="shared" si="27"/>
        <v>0</v>
      </c>
      <c r="AS33" s="43">
        <f t="shared" si="28"/>
        <v>0</v>
      </c>
      <c r="AT33" s="54">
        <f t="shared" si="29"/>
        <v>0</v>
      </c>
      <c r="AU33" s="52">
        <f t="shared" si="30"/>
        <v>0</v>
      </c>
      <c r="AV33" s="42">
        <f t="shared" si="31"/>
        <v>0</v>
      </c>
      <c r="AW33" s="43">
        <f t="shared" si="32"/>
        <v>0</v>
      </c>
      <c r="AX33" s="54">
        <f t="shared" si="33"/>
        <v>0</v>
      </c>
      <c r="AY33" s="52">
        <f t="shared" si="34"/>
        <v>0</v>
      </c>
      <c r="AZ33" s="42">
        <f t="shared" si="35"/>
        <v>0</v>
      </c>
      <c r="BA33" s="43">
        <f t="shared" si="36"/>
        <v>0</v>
      </c>
      <c r="BB33" s="54">
        <f t="shared" si="37"/>
        <v>0</v>
      </c>
      <c r="BC33" s="52">
        <f t="shared" si="38"/>
        <v>0</v>
      </c>
      <c r="BD33" s="43">
        <f t="shared" si="39"/>
        <v>0</v>
      </c>
      <c r="BE33" s="43">
        <f t="shared" si="40"/>
        <v>0</v>
      </c>
      <c r="BF33" s="54">
        <f t="shared" si="41"/>
        <v>0</v>
      </c>
    </row>
    <row r="34" spans="1:58" x14ac:dyDescent="0.35">
      <c r="A34" s="8"/>
      <c r="B34" s="8"/>
      <c r="C34" s="11" t="str">
        <f>Stundenplan!C34</f>
        <v>*</v>
      </c>
      <c r="D34" s="11" t="str">
        <f>Stundenplan!D34</f>
        <v>*</v>
      </c>
      <c r="E34" s="11" t="str">
        <f>Stundenplan!E34</f>
        <v>*</v>
      </c>
      <c r="F34" s="11" t="str">
        <f>Stundenplan!F34</f>
        <v>*</v>
      </c>
      <c r="G34" s="11">
        <f>Stundenplan!G34</f>
        <v>0</v>
      </c>
      <c r="H34" s="11">
        <f>Stundenplan!H34</f>
        <v>0</v>
      </c>
      <c r="I34" s="11">
        <f>Stundenplan!I34</f>
        <v>0</v>
      </c>
      <c r="J34" s="11">
        <f>Stundenplan!J34</f>
        <v>0</v>
      </c>
      <c r="K34" s="11">
        <f>Stundenplan!K34</f>
        <v>0</v>
      </c>
      <c r="L34" s="11">
        <f>Stundenplan!L34</f>
        <v>0</v>
      </c>
      <c r="P34" s="39"/>
      <c r="Q34" s="45"/>
      <c r="R34" s="42"/>
      <c r="S34" s="42"/>
      <c r="T34" s="47"/>
      <c r="U34" s="52"/>
      <c r="V34" s="42"/>
      <c r="W34" s="43"/>
      <c r="X34" s="54"/>
      <c r="Y34" s="52"/>
      <c r="Z34" s="42"/>
      <c r="AA34" s="43"/>
      <c r="AB34" s="54"/>
      <c r="AC34" s="52"/>
      <c r="AD34" s="42"/>
      <c r="AE34" s="43"/>
      <c r="AF34" s="54"/>
      <c r="AG34" s="52"/>
      <c r="AH34" s="43"/>
      <c r="AI34" s="43"/>
      <c r="AJ34" s="54"/>
      <c r="AL34" s="39"/>
      <c r="AM34" s="45"/>
      <c r="AN34" s="42"/>
      <c r="AO34" s="42"/>
      <c r="AP34" s="47"/>
      <c r="AQ34" s="45"/>
      <c r="AR34" s="42"/>
      <c r="AS34" s="43"/>
      <c r="AT34" s="54"/>
      <c r="AU34" s="52"/>
      <c r="AV34" s="42"/>
      <c r="AW34" s="43"/>
      <c r="AX34" s="54"/>
      <c r="AY34" s="52"/>
      <c r="AZ34" s="42"/>
      <c r="BA34" s="43"/>
      <c r="BB34" s="54"/>
      <c r="BC34" s="52"/>
      <c r="BD34" s="43"/>
      <c r="BE34" s="43"/>
      <c r="BF34" s="54"/>
    </row>
    <row r="35" spans="1:58" x14ac:dyDescent="0.35">
      <c r="A35" s="8">
        <f>Stundenplan!A35</f>
        <v>0.63888888888888895</v>
      </c>
      <c r="B35" s="8">
        <f>Stundenplan!B35</f>
        <v>0.67013888888888884</v>
      </c>
      <c r="C35" s="11" t="str">
        <f>Stundenplan!C35</f>
        <v>MFE</v>
      </c>
      <c r="D35" s="11" t="str">
        <f>Stundenplan!D35</f>
        <v>MFE</v>
      </c>
      <c r="E35" s="11" t="str">
        <f>Stundenplan!E35</f>
        <v>Besp./KLL</v>
      </c>
      <c r="F35" s="11">
        <f>Stundenplan!F35</f>
        <v>0</v>
      </c>
      <c r="G35" s="11">
        <f>Stundenplan!G35</f>
        <v>0</v>
      </c>
      <c r="H35" s="11">
        <f>Stundenplan!H35</f>
        <v>0</v>
      </c>
      <c r="I35" s="11">
        <f>Stundenplan!I35</f>
        <v>0</v>
      </c>
      <c r="J35" s="11">
        <f>Stundenplan!J35</f>
        <v>0</v>
      </c>
      <c r="K35" s="11">
        <f>Stundenplan!K35</f>
        <v>0</v>
      </c>
      <c r="L35" s="11">
        <f>Stundenplan!L35</f>
        <v>0</v>
      </c>
      <c r="P35" s="39">
        <f t="shared" si="1"/>
        <v>3.1249999999999889E-2</v>
      </c>
      <c r="Q35" s="45">
        <f t="shared" si="2"/>
        <v>0</v>
      </c>
      <c r="R35" s="42">
        <f t="shared" si="42"/>
        <v>0</v>
      </c>
      <c r="S35" s="42">
        <f t="shared" si="3"/>
        <v>0</v>
      </c>
      <c r="T35" s="47">
        <f t="shared" si="4"/>
        <v>0</v>
      </c>
      <c r="U35" s="52">
        <f t="shared" si="5"/>
        <v>0</v>
      </c>
      <c r="V35" s="42">
        <f t="shared" si="6"/>
        <v>0</v>
      </c>
      <c r="W35" s="43">
        <f t="shared" si="7"/>
        <v>0</v>
      </c>
      <c r="X35" s="54">
        <f t="shared" si="8"/>
        <v>0</v>
      </c>
      <c r="Y35" s="52">
        <f t="shared" si="9"/>
        <v>0</v>
      </c>
      <c r="Z35" s="42">
        <f t="shared" si="10"/>
        <v>0</v>
      </c>
      <c r="AA35" s="43">
        <f t="shared" si="11"/>
        <v>0</v>
      </c>
      <c r="AB35" s="54">
        <f t="shared" si="12"/>
        <v>0</v>
      </c>
      <c r="AC35" s="52">
        <f t="shared" si="13"/>
        <v>0</v>
      </c>
      <c r="AD35" s="42">
        <f t="shared" si="14"/>
        <v>0</v>
      </c>
      <c r="AE35" s="43">
        <f t="shared" si="15"/>
        <v>0</v>
      </c>
      <c r="AF35" s="54">
        <f t="shared" si="16"/>
        <v>0</v>
      </c>
      <c r="AG35" s="52">
        <f t="shared" si="17"/>
        <v>0</v>
      </c>
      <c r="AH35" s="43">
        <f t="shared" si="18"/>
        <v>0</v>
      </c>
      <c r="AI35" s="43">
        <f t="shared" si="19"/>
        <v>0</v>
      </c>
      <c r="AJ35" s="54">
        <f t="shared" si="20"/>
        <v>0</v>
      </c>
      <c r="AL35" s="39">
        <f t="shared" si="21"/>
        <v>3.1249999999999889E-2</v>
      </c>
      <c r="AM35" s="45">
        <f t="shared" si="22"/>
        <v>0</v>
      </c>
      <c r="AN35" s="42">
        <f t="shared" si="23"/>
        <v>0</v>
      </c>
      <c r="AO35" s="42">
        <f t="shared" si="24"/>
        <v>0</v>
      </c>
      <c r="AP35" s="47">
        <f t="shared" si="25"/>
        <v>0</v>
      </c>
      <c r="AQ35" s="45">
        <f t="shared" si="26"/>
        <v>0</v>
      </c>
      <c r="AR35" s="42">
        <f t="shared" si="27"/>
        <v>0</v>
      </c>
      <c r="AS35" s="43">
        <f t="shared" si="28"/>
        <v>0</v>
      </c>
      <c r="AT35" s="54">
        <f t="shared" si="29"/>
        <v>0</v>
      </c>
      <c r="AU35" s="52">
        <f t="shared" si="30"/>
        <v>0</v>
      </c>
      <c r="AV35" s="42">
        <f t="shared" si="31"/>
        <v>0</v>
      </c>
      <c r="AW35" s="43">
        <f t="shared" si="32"/>
        <v>0</v>
      </c>
      <c r="AX35" s="54">
        <f t="shared" si="33"/>
        <v>0</v>
      </c>
      <c r="AY35" s="52">
        <f t="shared" si="34"/>
        <v>0</v>
      </c>
      <c r="AZ35" s="42">
        <f t="shared" si="35"/>
        <v>0</v>
      </c>
      <c r="BA35" s="43">
        <f t="shared" si="36"/>
        <v>0</v>
      </c>
      <c r="BB35" s="54">
        <f t="shared" si="37"/>
        <v>0</v>
      </c>
      <c r="BC35" s="52">
        <f t="shared" si="38"/>
        <v>0</v>
      </c>
      <c r="BD35" s="43">
        <f t="shared" si="39"/>
        <v>0</v>
      </c>
      <c r="BE35" s="43">
        <f t="shared" si="40"/>
        <v>0</v>
      </c>
      <c r="BF35" s="54">
        <f t="shared" si="41"/>
        <v>0</v>
      </c>
    </row>
    <row r="36" spans="1:58" x14ac:dyDescent="0.35">
      <c r="A36" s="8"/>
      <c r="B36" s="8"/>
      <c r="C36" s="11" t="str">
        <f>Stundenplan!C36</f>
        <v>Andere LP</v>
      </c>
      <c r="D36" s="11" t="str">
        <f>Stundenplan!D36</f>
        <v>Andere LP</v>
      </c>
      <c r="E36" s="11" t="str">
        <f>Stundenplan!E36</f>
        <v>KLP</v>
      </c>
      <c r="F36" s="11">
        <f>Stundenplan!F36</f>
        <v>0</v>
      </c>
      <c r="G36" s="11">
        <f>Stundenplan!G36</f>
        <v>0</v>
      </c>
      <c r="H36" s="11">
        <f>Stundenplan!H36</f>
        <v>0</v>
      </c>
      <c r="I36" s="11">
        <f>Stundenplan!I36</f>
        <v>0</v>
      </c>
      <c r="J36" s="11">
        <f>Stundenplan!J36</f>
        <v>0</v>
      </c>
      <c r="K36" s="11">
        <f>Stundenplan!K36</f>
        <v>0</v>
      </c>
      <c r="L36" s="11">
        <f>Stundenplan!L36</f>
        <v>0</v>
      </c>
      <c r="P36" s="39"/>
      <c r="Q36" s="45"/>
      <c r="R36" s="42"/>
      <c r="S36" s="42"/>
      <c r="T36" s="47"/>
      <c r="U36" s="52"/>
      <c r="V36" s="42"/>
      <c r="W36" s="43"/>
      <c r="X36" s="54"/>
      <c r="Y36" s="52"/>
      <c r="Z36" s="42"/>
      <c r="AA36" s="43"/>
      <c r="AB36" s="54"/>
      <c r="AC36" s="52"/>
      <c r="AD36" s="42"/>
      <c r="AE36" s="43"/>
      <c r="AF36" s="54"/>
      <c r="AG36" s="52"/>
      <c r="AH36" s="43"/>
      <c r="AI36" s="43"/>
      <c r="AJ36" s="54"/>
      <c r="AL36" s="39"/>
      <c r="AM36" s="45"/>
      <c r="AN36" s="42"/>
      <c r="AO36" s="42"/>
      <c r="AP36" s="47"/>
      <c r="AQ36" s="45"/>
      <c r="AR36" s="42"/>
      <c r="AS36" s="43"/>
      <c r="AT36" s="54"/>
      <c r="AU36" s="52"/>
      <c r="AV36" s="42"/>
      <c r="AW36" s="43"/>
      <c r="AX36" s="54"/>
      <c r="AY36" s="52"/>
      <c r="AZ36" s="42"/>
      <c r="BA36" s="43"/>
      <c r="BB36" s="54"/>
      <c r="BC36" s="52"/>
      <c r="BD36" s="43"/>
      <c r="BE36" s="43"/>
      <c r="BF36" s="54"/>
    </row>
    <row r="37" spans="1:58" x14ac:dyDescent="0.35">
      <c r="A37" s="8">
        <f>Stundenplan!A37</f>
        <v>0.67361111111111116</v>
      </c>
      <c r="B37" s="8">
        <f>Stundenplan!B37</f>
        <v>0.67708333333333337</v>
      </c>
      <c r="C37" s="11">
        <f>Stundenplan!C37</f>
        <v>0</v>
      </c>
      <c r="D37" s="11">
        <f>Stundenplan!D37</f>
        <v>0</v>
      </c>
      <c r="E37" s="11">
        <f>Stundenplan!E37</f>
        <v>0</v>
      </c>
      <c r="F37" s="11">
        <f>Stundenplan!F37</f>
        <v>0</v>
      </c>
      <c r="G37" s="11">
        <f>Stundenplan!G37</f>
        <v>0</v>
      </c>
      <c r="H37" s="11">
        <f>Stundenplan!H37</f>
        <v>0</v>
      </c>
      <c r="I37" s="11">
        <f>Stundenplan!I37</f>
        <v>0</v>
      </c>
      <c r="J37" s="11">
        <f>Stundenplan!J37</f>
        <v>0</v>
      </c>
      <c r="K37" s="11">
        <f>Stundenplan!K37</f>
        <v>0</v>
      </c>
      <c r="L37" s="11">
        <f>Stundenplan!L37</f>
        <v>0</v>
      </c>
      <c r="P37" s="39">
        <f t="shared" si="1"/>
        <v>3.4722222222222099E-3</v>
      </c>
      <c r="Q37" s="45">
        <f t="shared" si="2"/>
        <v>0</v>
      </c>
      <c r="R37" s="42">
        <f t="shared" si="42"/>
        <v>0</v>
      </c>
      <c r="S37" s="42">
        <f t="shared" si="3"/>
        <v>0</v>
      </c>
      <c r="T37" s="47">
        <f t="shared" si="4"/>
        <v>0</v>
      </c>
      <c r="U37" s="52">
        <f t="shared" si="5"/>
        <v>0</v>
      </c>
      <c r="V37" s="42">
        <f t="shared" si="6"/>
        <v>0</v>
      </c>
      <c r="W37" s="43">
        <f t="shared" si="7"/>
        <v>0</v>
      </c>
      <c r="X37" s="54">
        <f t="shared" si="8"/>
        <v>0</v>
      </c>
      <c r="Y37" s="52">
        <f t="shared" si="9"/>
        <v>0</v>
      </c>
      <c r="Z37" s="42">
        <f t="shared" si="10"/>
        <v>0</v>
      </c>
      <c r="AA37" s="43">
        <f t="shared" si="11"/>
        <v>0</v>
      </c>
      <c r="AB37" s="54">
        <f t="shared" si="12"/>
        <v>0</v>
      </c>
      <c r="AC37" s="52">
        <f t="shared" si="13"/>
        <v>0</v>
      </c>
      <c r="AD37" s="42">
        <f t="shared" si="14"/>
        <v>0</v>
      </c>
      <c r="AE37" s="43">
        <f t="shared" si="15"/>
        <v>0</v>
      </c>
      <c r="AF37" s="54">
        <f t="shared" si="16"/>
        <v>0</v>
      </c>
      <c r="AG37" s="52">
        <f t="shared" si="17"/>
        <v>0</v>
      </c>
      <c r="AH37" s="43">
        <f t="shared" si="18"/>
        <v>0</v>
      </c>
      <c r="AI37" s="43">
        <f t="shared" si="19"/>
        <v>0</v>
      </c>
      <c r="AJ37" s="54">
        <f t="shared" si="20"/>
        <v>0</v>
      </c>
      <c r="AL37" s="39">
        <f t="shared" si="21"/>
        <v>3.4722222222222099E-3</v>
      </c>
      <c r="AM37" s="45">
        <f t="shared" si="22"/>
        <v>0</v>
      </c>
      <c r="AN37" s="42">
        <f t="shared" si="23"/>
        <v>0</v>
      </c>
      <c r="AO37" s="42">
        <f t="shared" si="24"/>
        <v>0</v>
      </c>
      <c r="AP37" s="47">
        <f t="shared" si="25"/>
        <v>0</v>
      </c>
      <c r="AQ37" s="45">
        <f t="shared" si="26"/>
        <v>0</v>
      </c>
      <c r="AR37" s="42">
        <f t="shared" si="27"/>
        <v>0</v>
      </c>
      <c r="AS37" s="43">
        <f t="shared" si="28"/>
        <v>0</v>
      </c>
      <c r="AT37" s="54">
        <f t="shared" si="29"/>
        <v>0</v>
      </c>
      <c r="AU37" s="52">
        <f t="shared" si="30"/>
        <v>0</v>
      </c>
      <c r="AV37" s="42">
        <f t="shared" si="31"/>
        <v>0</v>
      </c>
      <c r="AW37" s="43">
        <f t="shared" si="32"/>
        <v>0</v>
      </c>
      <c r="AX37" s="54">
        <f t="shared" si="33"/>
        <v>0</v>
      </c>
      <c r="AY37" s="52">
        <f t="shared" si="34"/>
        <v>0</v>
      </c>
      <c r="AZ37" s="42">
        <f t="shared" si="35"/>
        <v>0</v>
      </c>
      <c r="BA37" s="43">
        <f t="shared" si="36"/>
        <v>0</v>
      </c>
      <c r="BB37" s="54">
        <f t="shared" si="37"/>
        <v>0</v>
      </c>
      <c r="BC37" s="52">
        <f t="shared" si="38"/>
        <v>0</v>
      </c>
      <c r="BD37" s="43">
        <f t="shared" si="39"/>
        <v>0</v>
      </c>
      <c r="BE37" s="43">
        <f t="shared" si="40"/>
        <v>0</v>
      </c>
      <c r="BF37" s="54">
        <f t="shared" si="41"/>
        <v>0</v>
      </c>
    </row>
    <row r="38" spans="1:58" x14ac:dyDescent="0.35">
      <c r="A38" s="8"/>
      <c r="B38" s="8"/>
      <c r="C38" s="11">
        <f>Stundenplan!C38</f>
        <v>0</v>
      </c>
      <c r="D38" s="11">
        <f>Stundenplan!D38</f>
        <v>0</v>
      </c>
      <c r="E38" s="11">
        <f>Stundenplan!E38</f>
        <v>0</v>
      </c>
      <c r="F38" s="11">
        <f>Stundenplan!F38</f>
        <v>0</v>
      </c>
      <c r="G38" s="11">
        <f>Stundenplan!G38</f>
        <v>0</v>
      </c>
      <c r="H38" s="11">
        <f>Stundenplan!H38</f>
        <v>0</v>
      </c>
      <c r="I38" s="11">
        <f>Stundenplan!I38</f>
        <v>0</v>
      </c>
      <c r="J38" s="11">
        <f>Stundenplan!J38</f>
        <v>0</v>
      </c>
      <c r="K38" s="11">
        <f>Stundenplan!K38</f>
        <v>0</v>
      </c>
      <c r="L38" s="11">
        <f>Stundenplan!L38</f>
        <v>0</v>
      </c>
      <c r="P38" s="39"/>
      <c r="Q38" s="45"/>
      <c r="R38" s="42"/>
      <c r="S38" s="42"/>
      <c r="T38" s="47"/>
      <c r="U38" s="52"/>
      <c r="V38" s="42"/>
      <c r="W38" s="43"/>
      <c r="X38" s="54"/>
      <c r="Y38" s="52"/>
      <c r="Z38" s="42"/>
      <c r="AA38" s="43"/>
      <c r="AB38" s="54"/>
      <c r="AC38" s="52"/>
      <c r="AD38" s="42"/>
      <c r="AE38" s="43"/>
      <c r="AF38" s="54"/>
      <c r="AG38" s="52"/>
      <c r="AH38" s="43"/>
      <c r="AI38" s="43"/>
      <c r="AJ38" s="54"/>
      <c r="AL38" s="39"/>
      <c r="AM38" s="45"/>
      <c r="AN38" s="42"/>
      <c r="AO38" s="42"/>
      <c r="AP38" s="47"/>
      <c r="AQ38" s="45"/>
      <c r="AR38" s="42"/>
      <c r="AS38" s="43"/>
      <c r="AT38" s="54"/>
      <c r="AU38" s="52"/>
      <c r="AV38" s="42"/>
      <c r="AW38" s="43"/>
      <c r="AX38" s="54"/>
      <c r="AY38" s="52"/>
      <c r="AZ38" s="42"/>
      <c r="BA38" s="43"/>
      <c r="BB38" s="54"/>
      <c r="BC38" s="52"/>
      <c r="BD38" s="43"/>
      <c r="BE38" s="43"/>
      <c r="BF38" s="54"/>
    </row>
    <row r="39" spans="1:58" x14ac:dyDescent="0.35">
      <c r="A39" s="8">
        <f>Stundenplan!A39</f>
        <v>0.67708333333333337</v>
      </c>
      <c r="B39" s="8">
        <f>Stundenplan!B39</f>
        <v>0.70833333333333337</v>
      </c>
      <c r="C39" s="11">
        <f>Stundenplan!C39</f>
        <v>0</v>
      </c>
      <c r="D39" s="11">
        <f>Stundenplan!D39</f>
        <v>0</v>
      </c>
      <c r="E39" s="11">
        <f>Stundenplan!E39</f>
        <v>0</v>
      </c>
      <c r="F39" s="11">
        <f>Stundenplan!F39</f>
        <v>0</v>
      </c>
      <c r="G39" s="11">
        <f>Stundenplan!G39</f>
        <v>0</v>
      </c>
      <c r="H39" s="11">
        <f>Stundenplan!H39</f>
        <v>0</v>
      </c>
      <c r="I39" s="11">
        <f>Stundenplan!I39</f>
        <v>0</v>
      </c>
      <c r="J39" s="11">
        <f>Stundenplan!J39</f>
        <v>0</v>
      </c>
      <c r="K39" s="11">
        <f>Stundenplan!K39</f>
        <v>0</v>
      </c>
      <c r="L39" s="11">
        <f>Stundenplan!L39</f>
        <v>0</v>
      </c>
      <c r="P39" s="39">
        <f t="shared" si="1"/>
        <v>3.125E-2</v>
      </c>
      <c r="Q39" s="48">
        <f t="shared" si="2"/>
        <v>0</v>
      </c>
      <c r="R39" s="49">
        <f t="shared" si="42"/>
        <v>0</v>
      </c>
      <c r="S39" s="49">
        <f t="shared" si="3"/>
        <v>0</v>
      </c>
      <c r="T39" s="50">
        <f t="shared" si="4"/>
        <v>0</v>
      </c>
      <c r="U39" s="55">
        <f t="shared" si="5"/>
        <v>0</v>
      </c>
      <c r="V39" s="49">
        <f t="shared" si="6"/>
        <v>0</v>
      </c>
      <c r="W39" s="56">
        <f t="shared" si="7"/>
        <v>0</v>
      </c>
      <c r="X39" s="57">
        <f t="shared" si="8"/>
        <v>0</v>
      </c>
      <c r="Y39" s="55">
        <f t="shared" si="9"/>
        <v>0</v>
      </c>
      <c r="Z39" s="49">
        <f t="shared" si="10"/>
        <v>0</v>
      </c>
      <c r="AA39" s="56">
        <f t="shared" si="11"/>
        <v>0</v>
      </c>
      <c r="AB39" s="57">
        <f t="shared" si="12"/>
        <v>0</v>
      </c>
      <c r="AC39" s="55">
        <f t="shared" si="13"/>
        <v>0</v>
      </c>
      <c r="AD39" s="49">
        <f t="shared" si="14"/>
        <v>0</v>
      </c>
      <c r="AE39" s="56">
        <f t="shared" si="15"/>
        <v>0</v>
      </c>
      <c r="AF39" s="57">
        <f t="shared" si="16"/>
        <v>0</v>
      </c>
      <c r="AG39" s="55">
        <f t="shared" si="17"/>
        <v>0</v>
      </c>
      <c r="AH39" s="56">
        <f t="shared" si="18"/>
        <v>0</v>
      </c>
      <c r="AI39" s="56">
        <f t="shared" si="19"/>
        <v>0</v>
      </c>
      <c r="AJ39" s="57">
        <f t="shared" si="20"/>
        <v>0</v>
      </c>
      <c r="AL39" s="39">
        <f t="shared" si="21"/>
        <v>3.125E-2</v>
      </c>
      <c r="AM39" s="45">
        <f t="shared" si="22"/>
        <v>0</v>
      </c>
      <c r="AN39" s="42">
        <f t="shared" si="23"/>
        <v>0</v>
      </c>
      <c r="AO39" s="42">
        <f t="shared" si="24"/>
        <v>0</v>
      </c>
      <c r="AP39" s="47">
        <f t="shared" si="25"/>
        <v>0</v>
      </c>
      <c r="AQ39" s="45">
        <f t="shared" si="26"/>
        <v>0</v>
      </c>
      <c r="AR39" s="42">
        <f t="shared" si="27"/>
        <v>0</v>
      </c>
      <c r="AS39" s="43">
        <f t="shared" si="28"/>
        <v>0</v>
      </c>
      <c r="AT39" s="54">
        <f t="shared" si="29"/>
        <v>0</v>
      </c>
      <c r="AU39" s="52">
        <f t="shared" si="30"/>
        <v>0</v>
      </c>
      <c r="AV39" s="42">
        <f t="shared" si="31"/>
        <v>0</v>
      </c>
      <c r="AW39" s="43">
        <f t="shared" si="32"/>
        <v>0</v>
      </c>
      <c r="AX39" s="54">
        <f t="shared" si="33"/>
        <v>0</v>
      </c>
      <c r="AY39" s="52">
        <f t="shared" si="34"/>
        <v>0</v>
      </c>
      <c r="AZ39" s="42">
        <f t="shared" si="35"/>
        <v>0</v>
      </c>
      <c r="BA39" s="43">
        <f t="shared" si="36"/>
        <v>0</v>
      </c>
      <c r="BB39" s="54">
        <f t="shared" si="37"/>
        <v>0</v>
      </c>
      <c r="BC39" s="52">
        <f t="shared" si="38"/>
        <v>0</v>
      </c>
      <c r="BD39" s="43">
        <f t="shared" si="39"/>
        <v>0</v>
      </c>
      <c r="BE39" s="43">
        <f t="shared" si="40"/>
        <v>0</v>
      </c>
      <c r="BF39" s="54">
        <f t="shared" si="41"/>
        <v>0</v>
      </c>
    </row>
    <row r="40" spans="1:58" x14ac:dyDescent="0.35">
      <c r="A40" s="8"/>
      <c r="B40" s="8"/>
      <c r="C40" s="11">
        <f>Stundenplan!C40</f>
        <v>0</v>
      </c>
      <c r="D40" s="11">
        <f>Stundenplan!D40</f>
        <v>0</v>
      </c>
      <c r="E40" s="11">
        <f>Stundenplan!E40</f>
        <v>0</v>
      </c>
      <c r="F40" s="11">
        <f>Stundenplan!F40</f>
        <v>0</v>
      </c>
      <c r="G40" s="11">
        <f>Stundenplan!G40</f>
        <v>0</v>
      </c>
      <c r="H40" s="11">
        <f>Stundenplan!H40</f>
        <v>0</v>
      </c>
      <c r="I40" s="11">
        <f>Stundenplan!I40</f>
        <v>0</v>
      </c>
      <c r="J40" s="11">
        <f>Stundenplan!J40</f>
        <v>0</v>
      </c>
      <c r="K40" s="11">
        <f>Stundenplan!K40</f>
        <v>0</v>
      </c>
      <c r="L40" s="11">
        <f>Stundenplan!L40</f>
        <v>0</v>
      </c>
      <c r="P40" s="39"/>
      <c r="T40" s="39"/>
      <c r="V40" s="6"/>
      <c r="X40" s="6"/>
      <c r="Z40" s="6"/>
      <c r="AB40" s="6"/>
      <c r="AD40" s="42"/>
      <c r="AF40" s="6"/>
      <c r="AL40" s="39"/>
      <c r="AM40" s="48"/>
      <c r="AN40" s="49"/>
      <c r="AO40" s="49"/>
      <c r="AP40" s="50"/>
      <c r="AQ40" s="48"/>
      <c r="AR40" s="49"/>
      <c r="AS40" s="56"/>
      <c r="AT40" s="57"/>
      <c r="AU40" s="55"/>
      <c r="AV40" s="49"/>
      <c r="AW40" s="56"/>
      <c r="AX40" s="57"/>
      <c r="AY40" s="55"/>
      <c r="AZ40" s="49"/>
      <c r="BA40" s="56"/>
      <c r="BB40" s="57"/>
      <c r="BC40" s="55"/>
      <c r="BD40" s="56"/>
      <c r="BE40" s="56"/>
      <c r="BF40" s="57"/>
    </row>
    <row r="41" spans="1:58" x14ac:dyDescent="0.35">
      <c r="P41" s="3" t="s">
        <v>41</v>
      </c>
    </row>
    <row r="42" spans="1:58" x14ac:dyDescent="0.35">
      <c r="A42" s="42"/>
      <c r="B42" s="42"/>
      <c r="C42" s="43"/>
      <c r="D42" s="43"/>
      <c r="E42" s="43"/>
      <c r="F42" s="43"/>
      <c r="G42" s="43"/>
      <c r="H42" s="43"/>
      <c r="I42" s="43"/>
      <c r="J42" s="43"/>
      <c r="K42" s="43"/>
      <c r="L42" s="43"/>
      <c r="O42" s="3" t="s">
        <v>29</v>
      </c>
      <c r="T42" s="40">
        <f>SUM(T9:T40)</f>
        <v>0</v>
      </c>
      <c r="U42" s="40"/>
      <c r="V42" s="40"/>
      <c r="W42" s="40"/>
      <c r="X42" s="40">
        <f t="shared" ref="X42:AJ42" si="43">SUM(X9:X40)</f>
        <v>0</v>
      </c>
      <c r="Y42" s="40"/>
      <c r="Z42" s="40"/>
      <c r="AA42" s="40"/>
      <c r="AB42" s="40">
        <f t="shared" si="43"/>
        <v>0</v>
      </c>
      <c r="AC42" s="40"/>
      <c r="AD42" s="40"/>
      <c r="AE42" s="40"/>
      <c r="AF42" s="40">
        <f t="shared" si="43"/>
        <v>0</v>
      </c>
      <c r="AG42" s="40"/>
      <c r="AH42" s="40"/>
      <c r="AI42" s="40"/>
      <c r="AJ42" s="40">
        <f t="shared" si="43"/>
        <v>0</v>
      </c>
      <c r="AP42" s="40">
        <f>SUM(AP9:AP40)</f>
        <v>0</v>
      </c>
      <c r="AQ42" s="40"/>
      <c r="AR42" s="40"/>
      <c r="AS42" s="40"/>
      <c r="AT42" s="40">
        <f>SUM(AT9:AT40)</f>
        <v>0</v>
      </c>
      <c r="AU42" s="40"/>
      <c r="AV42" s="40"/>
      <c r="AW42" s="40"/>
      <c r="AX42" s="40">
        <f t="shared" ref="AX42:BF42" si="44">SUM(AX9:AX40)</f>
        <v>0</v>
      </c>
      <c r="AY42" s="40"/>
      <c r="AZ42" s="40"/>
      <c r="BA42" s="40"/>
      <c r="BB42" s="40">
        <f t="shared" si="44"/>
        <v>0</v>
      </c>
      <c r="BC42" s="40"/>
      <c r="BD42" s="40"/>
      <c r="BE42" s="40"/>
      <c r="BF42" s="40">
        <f t="shared" si="44"/>
        <v>0</v>
      </c>
    </row>
    <row r="43" spans="1:58" x14ac:dyDescent="0.35">
      <c r="A43" s="44"/>
      <c r="B43" s="43"/>
      <c r="C43" s="43"/>
      <c r="D43" s="43"/>
      <c r="E43" s="43"/>
      <c r="F43" s="43"/>
      <c r="G43" s="43"/>
      <c r="H43" s="43"/>
      <c r="I43" s="43"/>
      <c r="J43" s="43"/>
      <c r="K43" s="43"/>
      <c r="L43" s="43"/>
      <c r="O43" s="3" t="s">
        <v>30</v>
      </c>
      <c r="P43" s="58">
        <f>SUM(Q43:AJ43)</f>
        <v>0</v>
      </c>
      <c r="T43" s="51">
        <f>(HOUR(T42)*60+MINUTE(T42))/45</f>
        <v>0</v>
      </c>
      <c r="U43" s="41"/>
      <c r="V43" s="41"/>
      <c r="W43" s="41"/>
      <c r="X43" s="51">
        <f t="shared" ref="X43" si="45">(HOUR(X42)*60+MINUTE(X42))/45</f>
        <v>0</v>
      </c>
      <c r="Y43" s="51"/>
      <c r="Z43" s="51"/>
      <c r="AA43" s="51"/>
      <c r="AB43" s="51">
        <f t="shared" ref="AB43" si="46">(HOUR(AB42)*60+MINUTE(AB42))/45</f>
        <v>0</v>
      </c>
      <c r="AC43" s="51"/>
      <c r="AD43" s="51"/>
      <c r="AE43" s="51"/>
      <c r="AF43" s="51">
        <f t="shared" ref="AF43" si="47">(HOUR(AF42)*60+MINUTE(AF42))/45</f>
        <v>0</v>
      </c>
      <c r="AG43" s="51"/>
      <c r="AH43" s="51"/>
      <c r="AI43" s="51"/>
      <c r="AJ43" s="51">
        <f t="shared" ref="AJ43" si="48">(HOUR(AJ42)*60+MINUTE(AJ42))/45</f>
        <v>0</v>
      </c>
      <c r="AL43" s="58">
        <f>SUM(AM43:BF43)</f>
        <v>0</v>
      </c>
      <c r="AP43">
        <f>(HOUR(AP42)*60+MINUTE(AP42))/45</f>
        <v>0</v>
      </c>
      <c r="AT43">
        <f>(HOUR(AT42)*60+MINUTE(AT42))/45</f>
        <v>0</v>
      </c>
      <c r="AX43">
        <f>(HOUR(AX42)*60+MINUTE(AX42))/45</f>
        <v>0</v>
      </c>
      <c r="BB43">
        <f>(HOUR(BB42)*60+MINUTE(BB42))/45</f>
        <v>0</v>
      </c>
      <c r="BF43">
        <f>(HOUR(BF42)*60+MINUTE(BF42))/45</f>
        <v>0</v>
      </c>
    </row>
  </sheetData>
  <mergeCells count="15">
    <mergeCell ref="AQ5:AT5"/>
    <mergeCell ref="AU5:AX5"/>
    <mergeCell ref="AY5:BB5"/>
    <mergeCell ref="BC5:BF5"/>
    <mergeCell ref="C7:D7"/>
    <mergeCell ref="E7:F7"/>
    <mergeCell ref="G7:H7"/>
    <mergeCell ref="I7:J7"/>
    <mergeCell ref="K7:L7"/>
    <mergeCell ref="Q5:T5"/>
    <mergeCell ref="U5:X5"/>
    <mergeCell ref="Y5:AB5"/>
    <mergeCell ref="AC5:AF5"/>
    <mergeCell ref="AG5:AJ5"/>
    <mergeCell ref="AM5:AP5"/>
  </mergeCells>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WL!$B$32:$B$39</xm:f>
          </x14:formula1>
          <xm:sqref>B7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topLeftCell="A3" zoomScaleNormal="100" workbookViewId="0">
      <selection activeCell="E53" sqref="E53"/>
    </sheetView>
  </sheetViews>
  <sheetFormatPr baseColWidth="10" defaultRowHeight="14.5" x14ac:dyDescent="0.35"/>
  <cols>
    <col min="1" max="1" width="8.1796875" style="3" customWidth="1"/>
    <col min="2" max="2" width="8.1796875" customWidth="1"/>
    <col min="3" max="12" width="9.7265625" customWidth="1"/>
    <col min="13" max="15" width="4.1796875" customWidth="1"/>
    <col min="16" max="16" width="8.1796875" style="3" customWidth="1"/>
    <col min="17" max="19" width="5.1796875" style="3" customWidth="1"/>
    <col min="20" max="20" width="10.1796875" style="3" customWidth="1"/>
    <col min="21" max="23" width="4.1796875" customWidth="1"/>
    <col min="24" max="24" width="8.1796875" customWidth="1"/>
    <col min="25" max="27" width="4.1796875" customWidth="1"/>
    <col min="28" max="28" width="8.1796875" customWidth="1"/>
    <col min="29" max="31" width="4.1796875" customWidth="1"/>
    <col min="32" max="32" width="8.1796875" customWidth="1"/>
    <col min="33" max="35" width="4.1796875" customWidth="1"/>
    <col min="36" max="36" width="8.1796875" customWidth="1"/>
    <col min="37" max="37" width="7.81640625" customWidth="1"/>
    <col min="38" max="38" width="8.1796875" customWidth="1"/>
    <col min="39" max="41" width="4.1796875" customWidth="1"/>
    <col min="42" max="42" width="8.1796875" customWidth="1"/>
    <col min="43" max="45" width="4.1796875" customWidth="1"/>
    <col min="46" max="46" width="8.1796875" customWidth="1"/>
    <col min="47" max="49" width="4.1796875" customWidth="1"/>
    <col min="50" max="50" width="8.1796875" customWidth="1"/>
    <col min="51" max="53" width="4.1796875" customWidth="1"/>
    <col min="54" max="54" width="8.1796875" customWidth="1"/>
    <col min="55" max="57" width="4.1796875" customWidth="1"/>
    <col min="58" max="58" width="8.1796875" customWidth="1"/>
  </cols>
  <sheetData>
    <row r="1" spans="1:58" x14ac:dyDescent="0.35">
      <c r="A1" s="3" t="str">
        <f>WL!A24</f>
        <v>bosco</v>
      </c>
    </row>
    <row r="5" spans="1:58" x14ac:dyDescent="0.35">
      <c r="Q5" s="254" t="str">
        <f>C7</f>
        <v>Lunedi</v>
      </c>
      <c r="R5" s="255"/>
      <c r="S5" s="255"/>
      <c r="T5" s="256"/>
      <c r="U5" s="254" t="str">
        <f>E7</f>
        <v>Martedi</v>
      </c>
      <c r="V5" s="255"/>
      <c r="W5" s="255"/>
      <c r="X5" s="256"/>
      <c r="Y5" s="254" t="str">
        <f>G7</f>
        <v>Mercoledì</v>
      </c>
      <c r="Z5" s="255"/>
      <c r="AA5" s="255"/>
      <c r="AB5" s="256"/>
      <c r="AC5" s="254" t="str">
        <f>I7</f>
        <v>Giovedi</v>
      </c>
      <c r="AD5" s="255"/>
      <c r="AE5" s="255"/>
      <c r="AF5" s="256"/>
      <c r="AG5" s="254" t="str">
        <f>K7</f>
        <v>Venerdi</v>
      </c>
      <c r="AH5" s="255"/>
      <c r="AI5" s="255"/>
      <c r="AJ5" s="256"/>
      <c r="AL5" s="3"/>
      <c r="AM5" s="254" t="str">
        <f>C7</f>
        <v>Lunedi</v>
      </c>
      <c r="AN5" s="255"/>
      <c r="AO5" s="255"/>
      <c r="AP5" s="256"/>
      <c r="AQ5" s="254" t="str">
        <f>E7</f>
        <v>Martedi</v>
      </c>
      <c r="AR5" s="255"/>
      <c r="AS5" s="255"/>
      <c r="AT5" s="256"/>
      <c r="AU5" s="254" t="str">
        <f>G7</f>
        <v>Mercoledì</v>
      </c>
      <c r="AV5" s="255"/>
      <c r="AW5" s="255"/>
      <c r="AX5" s="256"/>
      <c r="AY5" s="254" t="str">
        <f>I7</f>
        <v>Giovedi</v>
      </c>
      <c r="AZ5" s="255"/>
      <c r="BA5" s="255"/>
      <c r="BB5" s="256"/>
      <c r="BC5" s="254" t="str">
        <f>K7</f>
        <v>Venerdi</v>
      </c>
      <c r="BD5" s="255"/>
      <c r="BE5" s="255"/>
      <c r="BF5" s="256"/>
    </row>
    <row r="6" spans="1:58" x14ac:dyDescent="0.35">
      <c r="Q6" s="45" t="str">
        <f>$A$1</f>
        <v>bosco</v>
      </c>
      <c r="R6" s="45" t="str">
        <f t="shared" ref="R6:BD6" si="0">$A$1</f>
        <v>bosco</v>
      </c>
      <c r="S6" s="45"/>
      <c r="T6" s="45"/>
      <c r="U6" s="45" t="str">
        <f t="shared" si="0"/>
        <v>bosco</v>
      </c>
      <c r="V6" s="45" t="str">
        <f t="shared" si="0"/>
        <v>bosco</v>
      </c>
      <c r="W6" s="45"/>
      <c r="X6" s="45"/>
      <c r="Y6" s="45" t="str">
        <f t="shared" si="0"/>
        <v>bosco</v>
      </c>
      <c r="Z6" s="45" t="str">
        <f t="shared" si="0"/>
        <v>bosco</v>
      </c>
      <c r="AA6" s="45"/>
      <c r="AB6" s="45"/>
      <c r="AC6" s="45" t="str">
        <f t="shared" si="0"/>
        <v>bosco</v>
      </c>
      <c r="AD6" s="45" t="str">
        <f t="shared" si="0"/>
        <v>bosco</v>
      </c>
      <c r="AE6" s="45"/>
      <c r="AF6" s="45"/>
      <c r="AG6" s="45" t="str">
        <f t="shared" si="0"/>
        <v>bosco</v>
      </c>
      <c r="AH6" s="45" t="str">
        <f t="shared" si="0"/>
        <v>bosco</v>
      </c>
      <c r="AI6" s="45" t="str">
        <f t="shared" si="0"/>
        <v>bosco</v>
      </c>
      <c r="AJ6" s="45"/>
      <c r="AK6" s="45"/>
      <c r="AL6" s="45"/>
      <c r="AM6" s="45" t="str">
        <f t="shared" si="0"/>
        <v>bosco</v>
      </c>
      <c r="AN6" s="45" t="str">
        <f t="shared" si="0"/>
        <v>bosco</v>
      </c>
      <c r="AO6" s="45"/>
      <c r="AP6" s="45"/>
      <c r="AQ6" s="45" t="str">
        <f t="shared" si="0"/>
        <v>bosco</v>
      </c>
      <c r="AR6" s="45" t="str">
        <f t="shared" si="0"/>
        <v>bosco</v>
      </c>
      <c r="AS6" s="45"/>
      <c r="AT6" s="45"/>
      <c r="AU6" s="45" t="str">
        <f t="shared" si="0"/>
        <v>bosco</v>
      </c>
      <c r="AV6" s="45" t="str">
        <f t="shared" si="0"/>
        <v>bosco</v>
      </c>
      <c r="AW6" s="45"/>
      <c r="AX6" s="45"/>
      <c r="AY6" s="45" t="str">
        <f t="shared" si="0"/>
        <v>bosco</v>
      </c>
      <c r="AZ6" s="45" t="str">
        <f t="shared" si="0"/>
        <v>bosco</v>
      </c>
      <c r="BA6" s="45"/>
      <c r="BB6" s="45"/>
      <c r="BC6" s="45" t="str">
        <f t="shared" si="0"/>
        <v>bosco</v>
      </c>
      <c r="BD6" s="45" t="str">
        <f t="shared" si="0"/>
        <v>bosco</v>
      </c>
      <c r="BE6" s="45"/>
      <c r="BF6" s="45"/>
    </row>
    <row r="7" spans="1:58" x14ac:dyDescent="0.35">
      <c r="A7" s="3" t="s">
        <v>31</v>
      </c>
      <c r="B7" s="10" t="s">
        <v>10</v>
      </c>
      <c r="C7" s="253" t="str">
        <f>WL!A2</f>
        <v>Lunedi</v>
      </c>
      <c r="D7" s="253"/>
      <c r="E7" s="253" t="str">
        <f>WL!A3</f>
        <v>Martedi</v>
      </c>
      <c r="F7" s="253"/>
      <c r="G7" s="253" t="str">
        <f>WL!A4</f>
        <v>Mercoledì</v>
      </c>
      <c r="H7" s="253"/>
      <c r="I7" s="253" t="str">
        <f>WL!A5</f>
        <v>Giovedi</v>
      </c>
      <c r="J7" s="253"/>
      <c r="K7" s="253" t="str">
        <f>WL!A6</f>
        <v>Venerdi</v>
      </c>
      <c r="L7" s="253"/>
      <c r="Q7" s="48" t="str">
        <f>WL!$A$13</f>
        <v>Ins di classe</v>
      </c>
      <c r="R7" s="49" t="str">
        <f>WL!$A$13</f>
        <v>Ins di classe</v>
      </c>
      <c r="S7" s="49" t="s">
        <v>57</v>
      </c>
      <c r="T7" s="60" t="s">
        <v>28</v>
      </c>
      <c r="U7" s="55" t="str">
        <f>WL!$A$13</f>
        <v>Ins di classe</v>
      </c>
      <c r="V7" s="56" t="str">
        <f>WL!$A$13</f>
        <v>Ins di classe</v>
      </c>
      <c r="W7" s="56" t="str">
        <f>S7</f>
        <v>Res</v>
      </c>
      <c r="X7" s="61" t="str">
        <f>T7</f>
        <v>Dauer</v>
      </c>
      <c r="Y7" s="48" t="str">
        <f>WL!$A$13</f>
        <v>Ins di classe</v>
      </c>
      <c r="Z7" s="49" t="str">
        <f>WL!$A$13</f>
        <v>Ins di classe</v>
      </c>
      <c r="AA7" s="49" t="s">
        <v>57</v>
      </c>
      <c r="AB7" s="60" t="s">
        <v>28</v>
      </c>
      <c r="AC7" s="48" t="str">
        <f>WL!$A$13</f>
        <v>Ins di classe</v>
      </c>
      <c r="AD7" s="49" t="str">
        <f>WL!$A$13</f>
        <v>Ins di classe</v>
      </c>
      <c r="AE7" s="49" t="s">
        <v>57</v>
      </c>
      <c r="AF7" s="60" t="s">
        <v>28</v>
      </c>
      <c r="AG7" s="48" t="str">
        <f>WL!$A$13</f>
        <v>Ins di classe</v>
      </c>
      <c r="AH7" s="49" t="str">
        <f>WL!$A$13</f>
        <v>Ins di classe</v>
      </c>
      <c r="AI7" s="49" t="s">
        <v>57</v>
      </c>
      <c r="AJ7" s="60" t="s">
        <v>28</v>
      </c>
      <c r="AL7" s="3"/>
      <c r="AM7" s="48" t="str">
        <f>WL!$A$18</f>
        <v>Ins di materia</v>
      </c>
      <c r="AN7" s="48" t="str">
        <f>WL!$A$18</f>
        <v>Ins di materia</v>
      </c>
      <c r="AO7" s="49" t="s">
        <v>57</v>
      </c>
      <c r="AP7" s="60" t="s">
        <v>28</v>
      </c>
      <c r="AQ7" s="48" t="str">
        <f>WL!$A$18</f>
        <v>Ins di materia</v>
      </c>
      <c r="AR7" s="48" t="str">
        <f>WL!$A$18</f>
        <v>Ins di materia</v>
      </c>
      <c r="AS7" s="56" t="str">
        <f>AO7</f>
        <v>Res</v>
      </c>
      <c r="AT7" s="61" t="str">
        <f>AP7</f>
        <v>Dauer</v>
      </c>
      <c r="AU7" s="48" t="str">
        <f>WL!$A$18</f>
        <v>Ins di materia</v>
      </c>
      <c r="AV7" s="48" t="str">
        <f>WL!$A$18</f>
        <v>Ins di materia</v>
      </c>
      <c r="AW7" s="49" t="s">
        <v>57</v>
      </c>
      <c r="AX7" s="60" t="s">
        <v>28</v>
      </c>
      <c r="AY7" s="48" t="str">
        <f>WL!$A$18</f>
        <v>Ins di materia</v>
      </c>
      <c r="AZ7" s="48" t="str">
        <f>WL!$A$18</f>
        <v>Ins di materia</v>
      </c>
      <c r="BA7" s="49" t="s">
        <v>57</v>
      </c>
      <c r="BB7" s="60" t="s">
        <v>28</v>
      </c>
      <c r="BC7" s="48" t="str">
        <f>WL!$A$18</f>
        <v>Ins di materia</v>
      </c>
      <c r="BD7" s="48" t="str">
        <f>WL!$A$18</f>
        <v>Ins di materia</v>
      </c>
      <c r="BE7" s="49" t="s">
        <v>57</v>
      </c>
      <c r="BF7" s="60" t="s">
        <v>28</v>
      </c>
    </row>
    <row r="8" spans="1:58" s="3" customFormat="1" x14ac:dyDescent="0.35">
      <c r="A8" s="8"/>
      <c r="B8" s="8"/>
      <c r="C8" s="11" t="str">
        <f>Stundenplan!C8</f>
        <v>SI 1 (5 anni)</v>
      </c>
      <c r="D8" s="11" t="str">
        <f>Stundenplan!D8</f>
        <v>SI 2 (6 anni)</v>
      </c>
      <c r="E8" s="11" t="str">
        <f>Stundenplan!E8</f>
        <v>SI 1 (5 anni)</v>
      </c>
      <c r="F8" s="11" t="str">
        <f>Stundenplan!F8</f>
        <v>SI 2 (6 anni)</v>
      </c>
      <c r="G8" s="11" t="str">
        <f>Stundenplan!G8</f>
        <v>SI 1 (5 anni)</v>
      </c>
      <c r="H8" s="11" t="str">
        <f>Stundenplan!H8</f>
        <v>SI 2 (6 anni)</v>
      </c>
      <c r="I8" s="11" t="str">
        <f>Stundenplan!I8</f>
        <v>SI 1 (5 anni)</v>
      </c>
      <c r="J8" s="11" t="str">
        <f>Stundenplan!J8</f>
        <v>SI 2 (6 anni)</v>
      </c>
      <c r="K8" s="11" t="str">
        <f>Stundenplan!K8</f>
        <v>SI 1 (5 anni)</v>
      </c>
      <c r="L8" s="11" t="str">
        <f>Stundenplan!L8</f>
        <v>SI 2 (6 anni)</v>
      </c>
      <c r="P8" s="3" t="s">
        <v>28</v>
      </c>
      <c r="Q8" s="45"/>
      <c r="R8" s="42"/>
      <c r="S8" s="42"/>
      <c r="T8" s="46"/>
      <c r="U8" s="45"/>
      <c r="V8" s="42"/>
      <c r="W8" s="42"/>
      <c r="X8" s="46"/>
      <c r="Y8" s="45"/>
      <c r="Z8" s="42"/>
      <c r="AA8" s="42"/>
      <c r="AB8" s="46"/>
      <c r="AC8" s="45"/>
      <c r="AD8" s="42"/>
      <c r="AE8" s="42"/>
      <c r="AF8" s="46"/>
      <c r="AG8" s="45"/>
      <c r="AH8" s="42"/>
      <c r="AI8" s="42"/>
      <c r="AJ8" s="46"/>
      <c r="AL8" s="3" t="s">
        <v>28</v>
      </c>
      <c r="AM8" s="45"/>
      <c r="AN8" s="42"/>
      <c r="AO8" s="42"/>
      <c r="AP8" s="46"/>
      <c r="AQ8" s="45"/>
      <c r="AR8" s="42"/>
      <c r="AS8" s="42"/>
      <c r="AT8" s="46"/>
      <c r="AU8" s="45"/>
      <c r="AV8" s="42"/>
      <c r="AW8" s="42"/>
      <c r="AX8" s="46"/>
      <c r="AY8" s="45"/>
      <c r="AZ8" s="42"/>
      <c r="BA8" s="42"/>
      <c r="BB8" s="46"/>
      <c r="BC8" s="45"/>
      <c r="BD8" s="42"/>
      <c r="BE8" s="42"/>
      <c r="BF8" s="46"/>
    </row>
    <row r="9" spans="1:58" x14ac:dyDescent="0.35">
      <c r="A9" s="8">
        <f>Stundenplan!A9</f>
        <v>0.33402777777777781</v>
      </c>
      <c r="B9" s="8">
        <f>Stundenplan!B9</f>
        <v>0.34027777777777773</v>
      </c>
      <c r="C9" s="11" t="str">
        <f>Stundenplan!C9</f>
        <v>AZ SuS</v>
      </c>
      <c r="D9" s="11" t="str">
        <f>Stundenplan!D9</f>
        <v>AZ SuS</v>
      </c>
      <c r="E9" s="11" t="str">
        <f>Stundenplan!E9</f>
        <v>AZ SuS</v>
      </c>
      <c r="F9" s="11" t="str">
        <f>Stundenplan!F9</f>
        <v>AZ SuS</v>
      </c>
      <c r="G9" s="11" t="str">
        <f>Stundenplan!G9</f>
        <v>AZ SuS</v>
      </c>
      <c r="H9" s="11" t="str">
        <f>Stundenplan!H9</f>
        <v>AZ SuS</v>
      </c>
      <c r="I9" s="11" t="str">
        <f>Stundenplan!I9</f>
        <v>AZ SuS</v>
      </c>
      <c r="J9" s="11" t="str">
        <f>Stundenplan!J9</f>
        <v>AZ SuS</v>
      </c>
      <c r="K9" s="11" t="str">
        <f>Stundenplan!K9</f>
        <v>AZ SuS</v>
      </c>
      <c r="L9" s="11" t="str">
        <f>Stundenplan!L9</f>
        <v>AZ SuS</v>
      </c>
      <c r="P9" s="39">
        <f>(B9-A9)</f>
        <v>6.2499999999999223E-3</v>
      </c>
      <c r="Q9" s="45">
        <f>IF(AND(C9=$Q$6,C10=$Q$7),1,0)</f>
        <v>0</v>
      </c>
      <c r="R9" s="42">
        <f>IF(AND(D9=$R$6,D10=$R$7),1,0)</f>
        <v>0</v>
      </c>
      <c r="S9" s="42">
        <f>IF(OR(Q9=1,R9=1),1,0)</f>
        <v>0</v>
      </c>
      <c r="T9" s="47">
        <f>P9*S9</f>
        <v>0</v>
      </c>
      <c r="U9" s="52">
        <f>IF(AND(E9=$U$6,E10=$U$7),1,0)</f>
        <v>0</v>
      </c>
      <c r="V9" s="42">
        <f>IF(AND(F9=$V$6,F10=$V$7),1,0)</f>
        <v>0</v>
      </c>
      <c r="W9" s="43">
        <f>IF(OR(U9=1,V9=1),1,0)</f>
        <v>0</v>
      </c>
      <c r="X9" s="54">
        <f>W9*P9</f>
        <v>0</v>
      </c>
      <c r="Y9" s="52">
        <f>IF(AND(G9=$Y$6,G10=$Y$7),1,0)</f>
        <v>0</v>
      </c>
      <c r="Z9" s="42">
        <f>IF(AND(H9=$Z$6,H10=$Z$7),1,0)</f>
        <v>0</v>
      </c>
      <c r="AA9" s="43">
        <f>IF(OR(Y9=1,Z9=1),1,0)</f>
        <v>0</v>
      </c>
      <c r="AB9" s="54">
        <f>AA9*P9</f>
        <v>0</v>
      </c>
      <c r="AC9" s="52">
        <f>IF(AND(I9=$AC$6,I10=$AC$7),1,0)</f>
        <v>0</v>
      </c>
      <c r="AD9" s="42">
        <f>IF(AND(J9=$AD$6,J10=$AD$7),1,0)</f>
        <v>0</v>
      </c>
      <c r="AE9" s="43">
        <f>IF(OR(AC9=1,AD9=1),1,0)</f>
        <v>0</v>
      </c>
      <c r="AF9" s="54">
        <f>AE9*P9</f>
        <v>0</v>
      </c>
      <c r="AG9" s="52">
        <f>IF(AND(K9=$AG$6,K10=$AG$7),1,0)</f>
        <v>0</v>
      </c>
      <c r="AH9" s="43">
        <f>IF(AND(L9=$AH$6,L10=$AH$7),1,0)</f>
        <v>0</v>
      </c>
      <c r="AI9" s="43">
        <f>IF(OR(AG9=1,AH9=1),1,0)</f>
        <v>0</v>
      </c>
      <c r="AJ9" s="54">
        <f>AI9*P9</f>
        <v>0</v>
      </c>
      <c r="AL9" s="39">
        <f>P9</f>
        <v>6.2499999999999223E-3</v>
      </c>
      <c r="AM9" s="45">
        <f>IF(AND(C9=$AM$6,C10=$AM$7),1,0)</f>
        <v>0</v>
      </c>
      <c r="AN9" s="42">
        <f>IF(AND(D9=$AN$6,D10=$AN$7),1,0)</f>
        <v>0</v>
      </c>
      <c r="AO9" s="42">
        <f>IF(OR(AM9=1,AN9=1),1,0)</f>
        <v>0</v>
      </c>
      <c r="AP9" s="47">
        <f>AL9*AO9</f>
        <v>0</v>
      </c>
      <c r="AQ9" s="45">
        <f>IF(AND(E9=$AQ$6,E10=$AQ$7),1,0)</f>
        <v>0</v>
      </c>
      <c r="AR9" s="42">
        <f>IF(AND(F9=$AR$6,F10=$AR$7),1,0)</f>
        <v>0</v>
      </c>
      <c r="AS9" s="43">
        <f>IF(OR(AQ9=1,AR9=1),1,0)</f>
        <v>0</v>
      </c>
      <c r="AT9" s="54">
        <f>AS9*AL9</f>
        <v>0</v>
      </c>
      <c r="AU9" s="52">
        <f>IF(AND(G9=$AU$6,G10=$AU$7),1,0)</f>
        <v>0</v>
      </c>
      <c r="AV9" s="42">
        <f>IF(AND(H9=$AV$6,H10=$AV$7),1,0)</f>
        <v>0</v>
      </c>
      <c r="AW9" s="43">
        <f>IF(OR(AU9=1,AV9=1),1,0)</f>
        <v>0</v>
      </c>
      <c r="AX9" s="54">
        <f>AW9*AL9</f>
        <v>0</v>
      </c>
      <c r="AY9" s="52">
        <f>IF(AND(I9=$AY$6,I10=$AY$7),1,0)</f>
        <v>0</v>
      </c>
      <c r="AZ9" s="42">
        <f>IF(AND(J9=$AZ$6,J10=$AZ$7),1,0)</f>
        <v>0</v>
      </c>
      <c r="BA9" s="43">
        <f>IF(OR(AY9=1,AZ9=1),1,0)</f>
        <v>0</v>
      </c>
      <c r="BB9" s="54">
        <f>BA9*AL9</f>
        <v>0</v>
      </c>
      <c r="BC9" s="52">
        <f>IF(AND(K9=$BC$6,K10=$BC$7),1,0)</f>
        <v>0</v>
      </c>
      <c r="BD9" s="43">
        <f>IF(AND(L9=$BD$6,L10=$BD$7),1,0)</f>
        <v>0</v>
      </c>
      <c r="BE9" s="43">
        <f>IF(OR(BC9=1,BD9=1),1,0)</f>
        <v>0</v>
      </c>
      <c r="BF9" s="54">
        <f>BE9*AL9</f>
        <v>0</v>
      </c>
    </row>
    <row r="10" spans="1:58" x14ac:dyDescent="0.35">
      <c r="A10" s="8"/>
      <c r="B10" s="8"/>
      <c r="C10" s="11" t="str">
        <f>Stundenplan!C10</f>
        <v>KLP</v>
      </c>
      <c r="D10" s="11" t="str">
        <f>Stundenplan!D10</f>
        <v>KLP</v>
      </c>
      <c r="E10" s="11" t="str">
        <f>Stundenplan!E10</f>
        <v>KLP</v>
      </c>
      <c r="F10" s="11" t="str">
        <f>Stundenplan!F10</f>
        <v>KLP</v>
      </c>
      <c r="G10" s="11" t="str">
        <f>Stundenplan!G10</f>
        <v>KLP</v>
      </c>
      <c r="H10" s="11" t="str">
        <f>Stundenplan!H10</f>
        <v>KLP</v>
      </c>
      <c r="I10" s="11" t="str">
        <f>Stundenplan!I10</f>
        <v>KLP</v>
      </c>
      <c r="J10" s="11" t="str">
        <f>Stundenplan!J10</f>
        <v>KLP</v>
      </c>
      <c r="K10" s="11" t="str">
        <f>Stundenplan!K10</f>
        <v>KLP</v>
      </c>
      <c r="L10" s="11" t="str">
        <f>Stundenplan!L10</f>
        <v>KLP</v>
      </c>
      <c r="P10" s="39"/>
      <c r="Q10" s="45"/>
      <c r="R10" s="42"/>
      <c r="S10" s="42"/>
      <c r="T10" s="47"/>
      <c r="U10" s="52"/>
      <c r="V10" s="42"/>
      <c r="W10" s="43"/>
      <c r="X10" s="54"/>
      <c r="Y10" s="52"/>
      <c r="Z10" s="42"/>
      <c r="AA10" s="43"/>
      <c r="AB10" s="54"/>
      <c r="AC10" s="52"/>
      <c r="AD10" s="42"/>
      <c r="AE10" s="43"/>
      <c r="AF10" s="54"/>
      <c r="AG10" s="52"/>
      <c r="AH10" s="43"/>
      <c r="AI10" s="43"/>
      <c r="AJ10" s="54"/>
      <c r="AL10" s="39"/>
      <c r="AM10" s="45"/>
      <c r="AN10" s="42"/>
      <c r="AO10" s="42"/>
      <c r="AP10" s="47"/>
      <c r="AQ10" s="45"/>
      <c r="AR10" s="42"/>
      <c r="AS10" s="43"/>
      <c r="AT10" s="54"/>
      <c r="AU10" s="52"/>
      <c r="AV10" s="42"/>
      <c r="AW10" s="43"/>
      <c r="AX10" s="54"/>
      <c r="AY10" s="52"/>
      <c r="AZ10" s="42"/>
      <c r="BA10" s="43"/>
      <c r="BB10" s="54"/>
      <c r="BC10" s="52"/>
      <c r="BD10" s="43"/>
      <c r="BE10" s="43"/>
      <c r="BF10" s="54"/>
    </row>
    <row r="11" spans="1:58" x14ac:dyDescent="0.35">
      <c r="A11" s="8">
        <f>Stundenplan!A11</f>
        <v>0.34027777777777773</v>
      </c>
      <c r="B11" s="8">
        <f>Stundenplan!B11</f>
        <v>0.37152777777777773</v>
      </c>
      <c r="C11" s="11" t="str">
        <f>Stundenplan!C11</f>
        <v>Unt.</v>
      </c>
      <c r="D11" s="11" t="str">
        <f>Stundenplan!D11</f>
        <v>Unt.</v>
      </c>
      <c r="E11" s="11" t="str">
        <f>Stundenplan!E11</f>
        <v>Unt.</v>
      </c>
      <c r="F11" s="11" t="str">
        <f>Stundenplan!F11</f>
        <v>Unt.</v>
      </c>
      <c r="G11" s="11" t="str">
        <f>Stundenplan!G11</f>
        <v>Unt.</v>
      </c>
      <c r="H11" s="11" t="str">
        <f>Stundenplan!H11</f>
        <v>Unt.</v>
      </c>
      <c r="I11" s="11" t="str">
        <f>Stundenplan!I11</f>
        <v>Unt.</v>
      </c>
      <c r="J11" s="11" t="str">
        <f>Stundenplan!J11</f>
        <v>Unt.</v>
      </c>
      <c r="K11" s="11" t="str">
        <f>Stundenplan!K11</f>
        <v>Unt.</v>
      </c>
      <c r="L11" s="11" t="str">
        <f>Stundenplan!L11</f>
        <v>Unt.</v>
      </c>
      <c r="P11" s="39">
        <f t="shared" ref="P11:P39" si="1">B11-A11</f>
        <v>3.125E-2</v>
      </c>
      <c r="Q11" s="45">
        <f t="shared" ref="Q11:Q39" si="2">IF(AND(C11=$Q$6,C12=$Q$7),1,0)</f>
        <v>0</v>
      </c>
      <c r="R11" s="42">
        <f>IF(AND(D11=$R$6,D12=$R$7),1,0)</f>
        <v>0</v>
      </c>
      <c r="S11" s="42">
        <f t="shared" ref="S11:S39" si="3">IF(OR(Q11=1,R11=1),1,0)</f>
        <v>0</v>
      </c>
      <c r="T11" s="47">
        <f t="shared" ref="T11:T39" si="4">P11*S11</f>
        <v>0</v>
      </c>
      <c r="U11" s="52">
        <f t="shared" ref="U11:U39" si="5">IF(AND(E11=$U$6,E12=$U$7),1,0)</f>
        <v>0</v>
      </c>
      <c r="V11" s="42">
        <f t="shared" ref="V11:V39" si="6">IF(AND(F11=$V$6,F12=$V$7),1,0)</f>
        <v>0</v>
      </c>
      <c r="W11" s="43">
        <f t="shared" ref="W11:W39" si="7">IF(OR(U11=1,V11=1),1,0)</f>
        <v>0</v>
      </c>
      <c r="X11" s="54">
        <f t="shared" ref="X11:X39" si="8">W11*P11</f>
        <v>0</v>
      </c>
      <c r="Y11" s="52">
        <f t="shared" ref="Y11:Y39" si="9">IF(AND(G11=$Y$6,G12=$Y$7),1,0)</f>
        <v>0</v>
      </c>
      <c r="Z11" s="42">
        <f t="shared" ref="Z11:Z39" si="10">IF(AND(H11=$Z$6,H12=$Z$7),1,0)</f>
        <v>0</v>
      </c>
      <c r="AA11" s="43">
        <f t="shared" ref="AA11:AA39" si="11">IF(OR(Y11=1,Z11=1),1,0)</f>
        <v>0</v>
      </c>
      <c r="AB11" s="54">
        <f t="shared" ref="AB11:AB39" si="12">AA11*P11</f>
        <v>0</v>
      </c>
      <c r="AC11" s="52">
        <f t="shared" ref="AC11:AC39" si="13">IF(AND(I11=$AC$6,I12=$AC$7),1,0)</f>
        <v>0</v>
      </c>
      <c r="AD11" s="42">
        <f t="shared" ref="AD11:AD39" si="14">IF(AND(J11=$AD$6,J12=$AD$7),1,0)</f>
        <v>0</v>
      </c>
      <c r="AE11" s="43">
        <f t="shared" ref="AE11:AE39" si="15">IF(OR(AC11=1,AD11=1),1,0)</f>
        <v>0</v>
      </c>
      <c r="AF11" s="54">
        <f t="shared" ref="AF11:AF39" si="16">AE11*P11</f>
        <v>0</v>
      </c>
      <c r="AG11" s="52">
        <f t="shared" ref="AG11:AG39" si="17">IF(AND(K11=$AG$6,K12=$AG$7),1,0)</f>
        <v>0</v>
      </c>
      <c r="AH11" s="43">
        <f t="shared" ref="AH11:AH39" si="18">IF(AND(L11=$AH$6,L12=$AH$7),1,0)</f>
        <v>0</v>
      </c>
      <c r="AI11" s="43">
        <f t="shared" ref="AI11:AI39" si="19">IF(OR(AG11=1,AH11=1),1,0)</f>
        <v>0</v>
      </c>
      <c r="AJ11" s="54">
        <f t="shared" ref="AJ11:AJ39" si="20">AI11*P11</f>
        <v>0</v>
      </c>
      <c r="AL11" s="39">
        <f t="shared" ref="AL11:AL39" si="21">P11</f>
        <v>3.125E-2</v>
      </c>
      <c r="AM11" s="45">
        <f t="shared" ref="AM11:AM39" si="22">IF(AND(C11=$AM$6,C12=$AM$7),1,0)</f>
        <v>0</v>
      </c>
      <c r="AN11" s="42">
        <f t="shared" ref="AN11:AN39" si="23">IF(AND(D11=$AN$6,D12=$AN$7),1,0)</f>
        <v>0</v>
      </c>
      <c r="AO11" s="42">
        <f t="shared" ref="AO11:AO39" si="24">IF(OR(AM11=1,AN11=1),1,0)</f>
        <v>0</v>
      </c>
      <c r="AP11" s="47">
        <f t="shared" ref="AP11:AP39" si="25">AL11*AO11</f>
        <v>0</v>
      </c>
      <c r="AQ11" s="45">
        <f t="shared" ref="AQ11:AQ39" si="26">IF(AND(E11=$AQ$6,E12=$AQ$7),1,0)</f>
        <v>0</v>
      </c>
      <c r="AR11" s="42">
        <f t="shared" ref="AR11:AR39" si="27">IF(AND(F11=$AR$6,F12=$AR$7),1,0)</f>
        <v>0</v>
      </c>
      <c r="AS11" s="43">
        <f t="shared" ref="AS11:AS39" si="28">IF(OR(AQ11=1,AR11=1),1,0)</f>
        <v>0</v>
      </c>
      <c r="AT11" s="54">
        <f t="shared" ref="AT11:AT39" si="29">AS11*AL11</f>
        <v>0</v>
      </c>
      <c r="AU11" s="52">
        <f t="shared" ref="AU11:AU39" si="30">IF(AND(G11=$AU$6,G12=$AU$7),1,0)</f>
        <v>0</v>
      </c>
      <c r="AV11" s="42">
        <f t="shared" ref="AV11:AV39" si="31">IF(AND(H11=$AV$6,H12=$AV$7),1,0)</f>
        <v>0</v>
      </c>
      <c r="AW11" s="43">
        <f t="shared" ref="AW11:AW39" si="32">IF(OR(AU11=1,AV11=1),1,0)</f>
        <v>0</v>
      </c>
      <c r="AX11" s="54">
        <f t="shared" ref="AX11:AX39" si="33">AW11*AL11</f>
        <v>0</v>
      </c>
      <c r="AY11" s="52">
        <f t="shared" ref="AY11:AY39" si="34">IF(AND(I11=$AY$6,I12=$AY$7),1,0)</f>
        <v>0</v>
      </c>
      <c r="AZ11" s="42">
        <f t="shared" ref="AZ11:AZ39" si="35">IF(AND(J11=$AZ$6,J12=$AZ$7),1,0)</f>
        <v>0</v>
      </c>
      <c r="BA11" s="43">
        <f t="shared" ref="BA11:BA39" si="36">IF(OR(AY11=1,AZ11=1),1,0)</f>
        <v>0</v>
      </c>
      <c r="BB11" s="54">
        <f t="shared" ref="BB11:BB39" si="37">BA11*AL11</f>
        <v>0</v>
      </c>
      <c r="BC11" s="52">
        <f t="shared" ref="BC11:BC39" si="38">IF(AND(K11=$BC$6,K12=$BC$7),1,0)</f>
        <v>0</v>
      </c>
      <c r="BD11" s="43">
        <f t="shared" ref="BD11:BD39" si="39">IF(AND(L11=$BD$6,L12=$BD$7),1,0)</f>
        <v>0</v>
      </c>
      <c r="BE11" s="43">
        <f t="shared" ref="BE11:BE39" si="40">IF(OR(BC11=1,BD11=1),1,0)</f>
        <v>0</v>
      </c>
      <c r="BF11" s="54">
        <f t="shared" ref="BF11:BF39" si="41">BE11*AL11</f>
        <v>0</v>
      </c>
    </row>
    <row r="12" spans="1:58" x14ac:dyDescent="0.35">
      <c r="A12" s="8"/>
      <c r="B12" s="8"/>
      <c r="C12" s="11" t="str">
        <f>Stundenplan!C12</f>
        <v>KLP</v>
      </c>
      <c r="D12" s="11" t="str">
        <f>Stundenplan!D12</f>
        <v>KLP</v>
      </c>
      <c r="E12" s="11" t="str">
        <f>Stundenplan!E12</f>
        <v>KLP</v>
      </c>
      <c r="F12" s="11" t="str">
        <f>Stundenplan!F12</f>
        <v>KLP</v>
      </c>
      <c r="G12" s="11" t="str">
        <f>Stundenplan!G12</f>
        <v>FLP</v>
      </c>
      <c r="H12" s="11" t="str">
        <f>Stundenplan!H12</f>
        <v>KLP</v>
      </c>
      <c r="I12" s="11" t="str">
        <f>Stundenplan!I12</f>
        <v>KLP</v>
      </c>
      <c r="J12" s="11" t="str">
        <f>Stundenplan!J12</f>
        <v>KLP</v>
      </c>
      <c r="K12" s="11" t="str">
        <f>Stundenplan!K12</f>
        <v>KLP</v>
      </c>
      <c r="L12" s="11" t="str">
        <f>Stundenplan!L12</f>
        <v>KLP</v>
      </c>
      <c r="P12" s="39"/>
      <c r="Q12" s="45"/>
      <c r="R12" s="42"/>
      <c r="S12" s="42"/>
      <c r="T12" s="47"/>
      <c r="U12" s="52"/>
      <c r="V12" s="42"/>
      <c r="W12" s="43"/>
      <c r="X12" s="54"/>
      <c r="Y12" s="52"/>
      <c r="Z12" s="42"/>
      <c r="AA12" s="43"/>
      <c r="AB12" s="54"/>
      <c r="AC12" s="52"/>
      <c r="AD12" s="42"/>
      <c r="AE12" s="43"/>
      <c r="AF12" s="54"/>
      <c r="AG12" s="52"/>
      <c r="AH12" s="43"/>
      <c r="AI12" s="43"/>
      <c r="AJ12" s="54"/>
      <c r="AL12" s="39"/>
      <c r="AM12" s="45"/>
      <c r="AN12" s="42"/>
      <c r="AO12" s="42"/>
      <c r="AP12" s="47"/>
      <c r="AQ12" s="45"/>
      <c r="AR12" s="42"/>
      <c r="AS12" s="43"/>
      <c r="AT12" s="54"/>
      <c r="AU12" s="52"/>
      <c r="AV12" s="42"/>
      <c r="AW12" s="43"/>
      <c r="AX12" s="54"/>
      <c r="AY12" s="52"/>
      <c r="AZ12" s="42"/>
      <c r="BA12" s="43"/>
      <c r="BB12" s="54"/>
      <c r="BC12" s="52"/>
      <c r="BD12" s="43"/>
      <c r="BE12" s="43"/>
      <c r="BF12" s="54"/>
    </row>
    <row r="13" spans="1:58" x14ac:dyDescent="0.35">
      <c r="A13" s="8">
        <f>Stundenplan!A13</f>
        <v>0.375</v>
      </c>
      <c r="B13" s="8">
        <f>Stundenplan!B13</f>
        <v>0.40625</v>
      </c>
      <c r="C13" s="11" t="str">
        <f>Stundenplan!C13</f>
        <v>Unt.</v>
      </c>
      <c r="D13" s="11" t="str">
        <f>Stundenplan!D13</f>
        <v>Unt.</v>
      </c>
      <c r="E13" s="11" t="str">
        <f>Stundenplan!E13</f>
        <v>Wald</v>
      </c>
      <c r="F13" s="11" t="str">
        <f>Stundenplan!F13</f>
        <v>Wald</v>
      </c>
      <c r="G13" s="11" t="str">
        <f>Stundenplan!G13</f>
        <v>Unt.</v>
      </c>
      <c r="H13" s="11" t="str">
        <f>Stundenplan!H13</f>
        <v>Unt.</v>
      </c>
      <c r="I13" s="11" t="str">
        <f>Stundenplan!I13</f>
        <v>Unt.</v>
      </c>
      <c r="J13" s="11" t="str">
        <f>Stundenplan!J13</f>
        <v>Unt.</v>
      </c>
      <c r="K13" s="11" t="str">
        <f>Stundenplan!K13</f>
        <v>Unt.</v>
      </c>
      <c r="L13" s="11" t="str">
        <f>Stundenplan!L13</f>
        <v>Unt.</v>
      </c>
      <c r="P13" s="39">
        <f t="shared" si="1"/>
        <v>3.125E-2</v>
      </c>
      <c r="Q13" s="45">
        <f t="shared" si="2"/>
        <v>0</v>
      </c>
      <c r="R13" s="42">
        <f t="shared" ref="R13:R39" si="42">IF(AND(D13=$R$6,D14=$R$7),1,0)</f>
        <v>0</v>
      </c>
      <c r="S13" s="42">
        <f t="shared" si="3"/>
        <v>0</v>
      </c>
      <c r="T13" s="47">
        <f t="shared" si="4"/>
        <v>0</v>
      </c>
      <c r="U13" s="52">
        <f t="shared" si="5"/>
        <v>0</v>
      </c>
      <c r="V13" s="42">
        <f t="shared" si="6"/>
        <v>0</v>
      </c>
      <c r="W13" s="43">
        <f t="shared" si="7"/>
        <v>0</v>
      </c>
      <c r="X13" s="54">
        <f t="shared" si="8"/>
        <v>0</v>
      </c>
      <c r="Y13" s="52">
        <f t="shared" si="9"/>
        <v>0</v>
      </c>
      <c r="Z13" s="42">
        <f t="shared" si="10"/>
        <v>0</v>
      </c>
      <c r="AA13" s="43">
        <f t="shared" si="11"/>
        <v>0</v>
      </c>
      <c r="AB13" s="54">
        <f t="shared" si="12"/>
        <v>0</v>
      </c>
      <c r="AC13" s="52">
        <f t="shared" si="13"/>
        <v>0</v>
      </c>
      <c r="AD13" s="42">
        <f t="shared" si="14"/>
        <v>0</v>
      </c>
      <c r="AE13" s="43">
        <f t="shared" si="15"/>
        <v>0</v>
      </c>
      <c r="AF13" s="54">
        <f t="shared" si="16"/>
        <v>0</v>
      </c>
      <c r="AG13" s="52">
        <f t="shared" si="17"/>
        <v>0</v>
      </c>
      <c r="AH13" s="43">
        <f t="shared" si="18"/>
        <v>0</v>
      </c>
      <c r="AI13" s="43">
        <f t="shared" si="19"/>
        <v>0</v>
      </c>
      <c r="AJ13" s="54">
        <f t="shared" si="20"/>
        <v>0</v>
      </c>
      <c r="AL13" s="39">
        <f t="shared" si="21"/>
        <v>3.125E-2</v>
      </c>
      <c r="AM13" s="45">
        <f t="shared" si="22"/>
        <v>0</v>
      </c>
      <c r="AN13" s="42">
        <f t="shared" si="23"/>
        <v>0</v>
      </c>
      <c r="AO13" s="42">
        <f t="shared" si="24"/>
        <v>0</v>
      </c>
      <c r="AP13" s="47">
        <f t="shared" si="25"/>
        <v>0</v>
      </c>
      <c r="AQ13" s="45">
        <f t="shared" si="26"/>
        <v>0</v>
      </c>
      <c r="AR13" s="42">
        <f t="shared" si="27"/>
        <v>0</v>
      </c>
      <c r="AS13" s="43">
        <f t="shared" si="28"/>
        <v>0</v>
      </c>
      <c r="AT13" s="54">
        <f t="shared" si="29"/>
        <v>0</v>
      </c>
      <c r="AU13" s="52">
        <f t="shared" si="30"/>
        <v>0</v>
      </c>
      <c r="AV13" s="42">
        <f t="shared" si="31"/>
        <v>0</v>
      </c>
      <c r="AW13" s="43">
        <f t="shared" si="32"/>
        <v>0</v>
      </c>
      <c r="AX13" s="54">
        <f t="shared" si="33"/>
        <v>0</v>
      </c>
      <c r="AY13" s="52">
        <f t="shared" si="34"/>
        <v>0</v>
      </c>
      <c r="AZ13" s="42">
        <f t="shared" si="35"/>
        <v>0</v>
      </c>
      <c r="BA13" s="43">
        <f t="shared" si="36"/>
        <v>0</v>
      </c>
      <c r="BB13" s="54">
        <f t="shared" si="37"/>
        <v>0</v>
      </c>
      <c r="BC13" s="52">
        <f t="shared" si="38"/>
        <v>0</v>
      </c>
      <c r="BD13" s="43">
        <f t="shared" si="39"/>
        <v>0</v>
      </c>
      <c r="BE13" s="43">
        <f t="shared" si="40"/>
        <v>0</v>
      </c>
      <c r="BF13" s="54">
        <f t="shared" si="41"/>
        <v>0</v>
      </c>
    </row>
    <row r="14" spans="1:58" x14ac:dyDescent="0.35">
      <c r="A14" s="8"/>
      <c r="B14" s="8"/>
      <c r="C14" s="11" t="str">
        <f>Stundenplan!C14</f>
        <v>KLP</v>
      </c>
      <c r="D14" s="11" t="str">
        <f>Stundenplan!D14</f>
        <v>KLP</v>
      </c>
      <c r="E14" s="11" t="str">
        <f>Stundenplan!E14</f>
        <v>SA</v>
      </c>
      <c r="F14" s="11" t="str">
        <f>Stundenplan!F14</f>
        <v>KLP</v>
      </c>
      <c r="G14" s="11" t="str">
        <f>Stundenplan!G14</f>
        <v>KLP</v>
      </c>
      <c r="H14" s="11" t="str">
        <f>Stundenplan!H14</f>
        <v>SHP IFP</v>
      </c>
      <c r="I14" s="11" t="str">
        <f>Stundenplan!I14</f>
        <v>SHP ISS</v>
      </c>
      <c r="J14" s="11" t="str">
        <f>Stundenplan!J14</f>
        <v>KLP</v>
      </c>
      <c r="K14" s="11" t="str">
        <f>Stundenplan!K14</f>
        <v>SHP ISS</v>
      </c>
      <c r="L14" s="11" t="str">
        <f>Stundenplan!L14</f>
        <v>KLP</v>
      </c>
      <c r="P14" s="39"/>
      <c r="Q14" s="45"/>
      <c r="R14" s="42"/>
      <c r="S14" s="42"/>
      <c r="T14" s="47"/>
      <c r="U14" s="52"/>
      <c r="V14" s="42"/>
      <c r="W14" s="43"/>
      <c r="X14" s="54"/>
      <c r="Y14" s="52"/>
      <c r="Z14" s="42"/>
      <c r="AA14" s="43"/>
      <c r="AB14" s="54"/>
      <c r="AC14" s="52"/>
      <c r="AD14" s="42"/>
      <c r="AE14" s="43"/>
      <c r="AF14" s="54"/>
      <c r="AG14" s="52"/>
      <c r="AH14" s="43"/>
      <c r="AI14" s="43"/>
      <c r="AJ14" s="54"/>
      <c r="AL14" s="39"/>
      <c r="AM14" s="45"/>
      <c r="AN14" s="42"/>
      <c r="AO14" s="42"/>
      <c r="AP14" s="47"/>
      <c r="AQ14" s="45"/>
      <c r="AR14" s="42"/>
      <c r="AS14" s="43"/>
      <c r="AT14" s="54"/>
      <c r="AU14" s="52"/>
      <c r="AV14" s="42"/>
      <c r="AW14" s="43"/>
      <c r="AX14" s="54"/>
      <c r="AY14" s="52"/>
      <c r="AZ14" s="42"/>
      <c r="BA14" s="43"/>
      <c r="BB14" s="54"/>
      <c r="BC14" s="52"/>
      <c r="BD14" s="43"/>
      <c r="BE14" s="43"/>
      <c r="BF14" s="54"/>
    </row>
    <row r="15" spans="1:58" x14ac:dyDescent="0.35">
      <c r="A15" s="8">
        <f>Stundenplan!A15</f>
        <v>0.40625</v>
      </c>
      <c r="B15" s="8">
        <f>Stundenplan!B15</f>
        <v>0.41666666666666669</v>
      </c>
      <c r="C15" s="11" t="str">
        <f>Stundenplan!C15</f>
        <v>Pause</v>
      </c>
      <c r="D15" s="11" t="str">
        <f>Stundenplan!D15</f>
        <v>Pause</v>
      </c>
      <c r="E15" s="11" t="str">
        <f>Stundenplan!E15</f>
        <v>Pause</v>
      </c>
      <c r="F15" s="11" t="str">
        <f>Stundenplan!F15</f>
        <v>Pause</v>
      </c>
      <c r="G15" s="11" t="str">
        <f>Stundenplan!G15</f>
        <v>Pause</v>
      </c>
      <c r="H15" s="11" t="str">
        <f>Stundenplan!H15</f>
        <v>Pause</v>
      </c>
      <c r="I15" s="11" t="str">
        <f>Stundenplan!I15</f>
        <v>Pause</v>
      </c>
      <c r="J15" s="11" t="str">
        <f>Stundenplan!J15</f>
        <v>Pause</v>
      </c>
      <c r="K15" s="11" t="str">
        <f>Stundenplan!K15</f>
        <v>Pause</v>
      </c>
      <c r="L15" s="11" t="str">
        <f>Stundenplan!L15</f>
        <v>Pause</v>
      </c>
      <c r="P15" s="39">
        <f t="shared" si="1"/>
        <v>1.0416666666666685E-2</v>
      </c>
      <c r="Q15" s="45">
        <f t="shared" si="2"/>
        <v>0</v>
      </c>
      <c r="R15" s="42">
        <f t="shared" si="42"/>
        <v>0</v>
      </c>
      <c r="S15" s="42">
        <f t="shared" si="3"/>
        <v>0</v>
      </c>
      <c r="T15" s="47">
        <f t="shared" si="4"/>
        <v>0</v>
      </c>
      <c r="U15" s="52">
        <f t="shared" si="5"/>
        <v>0</v>
      </c>
      <c r="V15" s="42">
        <f t="shared" si="6"/>
        <v>0</v>
      </c>
      <c r="W15" s="43">
        <f t="shared" si="7"/>
        <v>0</v>
      </c>
      <c r="X15" s="54">
        <f t="shared" si="8"/>
        <v>0</v>
      </c>
      <c r="Y15" s="52">
        <f t="shared" si="9"/>
        <v>0</v>
      </c>
      <c r="Z15" s="42">
        <f t="shared" si="10"/>
        <v>0</v>
      </c>
      <c r="AA15" s="43">
        <f t="shared" si="11"/>
        <v>0</v>
      </c>
      <c r="AB15" s="54">
        <f t="shared" si="12"/>
        <v>0</v>
      </c>
      <c r="AC15" s="52">
        <f t="shared" si="13"/>
        <v>0</v>
      </c>
      <c r="AD15" s="42">
        <f t="shared" si="14"/>
        <v>0</v>
      </c>
      <c r="AE15" s="43">
        <f t="shared" si="15"/>
        <v>0</v>
      </c>
      <c r="AF15" s="54">
        <f t="shared" si="16"/>
        <v>0</v>
      </c>
      <c r="AG15" s="52">
        <f t="shared" si="17"/>
        <v>0</v>
      </c>
      <c r="AH15" s="43">
        <f t="shared" si="18"/>
        <v>0</v>
      </c>
      <c r="AI15" s="43">
        <f t="shared" si="19"/>
        <v>0</v>
      </c>
      <c r="AJ15" s="54">
        <f t="shared" si="20"/>
        <v>0</v>
      </c>
      <c r="AL15" s="39">
        <f t="shared" si="21"/>
        <v>1.0416666666666685E-2</v>
      </c>
      <c r="AM15" s="45">
        <f t="shared" si="22"/>
        <v>0</v>
      </c>
      <c r="AN15" s="42">
        <f t="shared" si="23"/>
        <v>0</v>
      </c>
      <c r="AO15" s="42">
        <f t="shared" si="24"/>
        <v>0</v>
      </c>
      <c r="AP15" s="47">
        <f t="shared" si="25"/>
        <v>0</v>
      </c>
      <c r="AQ15" s="45">
        <f t="shared" si="26"/>
        <v>0</v>
      </c>
      <c r="AR15" s="42">
        <f t="shared" si="27"/>
        <v>0</v>
      </c>
      <c r="AS15" s="43">
        <f t="shared" si="28"/>
        <v>0</v>
      </c>
      <c r="AT15" s="54">
        <f t="shared" si="29"/>
        <v>0</v>
      </c>
      <c r="AU15" s="52">
        <f t="shared" si="30"/>
        <v>0</v>
      </c>
      <c r="AV15" s="42">
        <f t="shared" si="31"/>
        <v>0</v>
      </c>
      <c r="AW15" s="43">
        <f t="shared" si="32"/>
        <v>0</v>
      </c>
      <c r="AX15" s="54">
        <f t="shared" si="33"/>
        <v>0</v>
      </c>
      <c r="AY15" s="52">
        <f t="shared" si="34"/>
        <v>0</v>
      </c>
      <c r="AZ15" s="42">
        <f t="shared" si="35"/>
        <v>0</v>
      </c>
      <c r="BA15" s="43">
        <f t="shared" si="36"/>
        <v>0</v>
      </c>
      <c r="BB15" s="54">
        <f t="shared" si="37"/>
        <v>0</v>
      </c>
      <c r="BC15" s="52">
        <f t="shared" si="38"/>
        <v>0</v>
      </c>
      <c r="BD15" s="43">
        <f t="shared" si="39"/>
        <v>0</v>
      </c>
      <c r="BE15" s="43">
        <f t="shared" si="40"/>
        <v>0</v>
      </c>
      <c r="BF15" s="54">
        <f t="shared" si="41"/>
        <v>0</v>
      </c>
    </row>
    <row r="16" spans="1:58" x14ac:dyDescent="0.35">
      <c r="A16" s="8"/>
      <c r="B16" s="8"/>
      <c r="C16" s="11" t="str">
        <f>Stundenplan!C16</f>
        <v>*</v>
      </c>
      <c r="D16" s="11" t="str">
        <f>Stundenplan!D16</f>
        <v>*</v>
      </c>
      <c r="E16" s="11" t="str">
        <f>Stundenplan!E16</f>
        <v>*</v>
      </c>
      <c r="F16" s="11" t="str">
        <f>Stundenplan!F16</f>
        <v>*</v>
      </c>
      <c r="G16" s="11" t="str">
        <f>Stundenplan!G16</f>
        <v>*</v>
      </c>
      <c r="H16" s="11" t="str">
        <f>Stundenplan!H16</f>
        <v>*</v>
      </c>
      <c r="I16" s="11" t="str">
        <f>Stundenplan!I16</f>
        <v>*</v>
      </c>
      <c r="J16" s="11" t="str">
        <f>Stundenplan!J16</f>
        <v>*</v>
      </c>
      <c r="K16" s="11" t="str">
        <f>Stundenplan!K16</f>
        <v>*</v>
      </c>
      <c r="L16" s="11" t="str">
        <f>Stundenplan!L16</f>
        <v>*</v>
      </c>
      <c r="P16" s="39"/>
      <c r="Q16" s="45"/>
      <c r="R16" s="42"/>
      <c r="S16" s="42"/>
      <c r="T16" s="47"/>
      <c r="U16" s="52"/>
      <c r="V16" s="42"/>
      <c r="W16" s="43"/>
      <c r="X16" s="54"/>
      <c r="Y16" s="52"/>
      <c r="Z16" s="42"/>
      <c r="AA16" s="43"/>
      <c r="AB16" s="54"/>
      <c r="AC16" s="52"/>
      <c r="AD16" s="42"/>
      <c r="AE16" s="43"/>
      <c r="AF16" s="54"/>
      <c r="AG16" s="52"/>
      <c r="AH16" s="43"/>
      <c r="AI16" s="43"/>
      <c r="AJ16" s="54"/>
      <c r="AL16" s="39"/>
      <c r="AM16" s="45"/>
      <c r="AN16" s="42"/>
      <c r="AO16" s="42"/>
      <c r="AP16" s="47"/>
      <c r="AQ16" s="45"/>
      <c r="AR16" s="42"/>
      <c r="AS16" s="43"/>
      <c r="AT16" s="54"/>
      <c r="AU16" s="52"/>
      <c r="AV16" s="42"/>
      <c r="AW16" s="43"/>
      <c r="AX16" s="54"/>
      <c r="AY16" s="52"/>
      <c r="AZ16" s="42"/>
      <c r="BA16" s="43"/>
      <c r="BB16" s="54"/>
      <c r="BC16" s="52"/>
      <c r="BD16" s="43"/>
      <c r="BE16" s="43"/>
      <c r="BF16" s="54"/>
    </row>
    <row r="17" spans="1:58" x14ac:dyDescent="0.35">
      <c r="A17" s="8">
        <f>Stundenplan!A17</f>
        <v>0.41666666666666669</v>
      </c>
      <c r="B17" s="8">
        <f>Stundenplan!B17</f>
        <v>0.44791666666666669</v>
      </c>
      <c r="C17" s="11" t="str">
        <f>Stundenplan!C17</f>
        <v>BS</v>
      </c>
      <c r="D17" s="11" t="str">
        <f>Stundenplan!D17</f>
        <v>BS</v>
      </c>
      <c r="E17" s="11" t="str">
        <f>Stundenplan!E17</f>
        <v>Wald</v>
      </c>
      <c r="F17" s="11" t="str">
        <f>Stundenplan!F17</f>
        <v>Wald</v>
      </c>
      <c r="G17" s="11" t="str">
        <f>Stundenplan!G17</f>
        <v>Unt.</v>
      </c>
      <c r="H17" s="11" t="str">
        <f>Stundenplan!H17</f>
        <v>Unt.</v>
      </c>
      <c r="I17" s="11" t="str">
        <f>Stundenplan!I17</f>
        <v>Unt.</v>
      </c>
      <c r="J17" s="11" t="str">
        <f>Stundenplan!J17</f>
        <v>Unt.</v>
      </c>
      <c r="K17" s="11" t="str">
        <f>Stundenplan!K17</f>
        <v>Unt.</v>
      </c>
      <c r="L17" s="11" t="str">
        <f>Stundenplan!L17</f>
        <v>Unt.</v>
      </c>
      <c r="P17" s="39">
        <f t="shared" si="1"/>
        <v>3.125E-2</v>
      </c>
      <c r="Q17" s="45">
        <f t="shared" si="2"/>
        <v>0</v>
      </c>
      <c r="R17" s="42">
        <f t="shared" si="42"/>
        <v>0</v>
      </c>
      <c r="S17" s="42">
        <f t="shared" si="3"/>
        <v>0</v>
      </c>
      <c r="T17" s="47">
        <f t="shared" si="4"/>
        <v>0</v>
      </c>
      <c r="U17" s="52">
        <f t="shared" si="5"/>
        <v>0</v>
      </c>
      <c r="V17" s="42">
        <f t="shared" si="6"/>
        <v>0</v>
      </c>
      <c r="W17" s="43">
        <f t="shared" si="7"/>
        <v>0</v>
      </c>
      <c r="X17" s="54">
        <f t="shared" si="8"/>
        <v>0</v>
      </c>
      <c r="Y17" s="52">
        <f t="shared" si="9"/>
        <v>0</v>
      </c>
      <c r="Z17" s="42">
        <f t="shared" si="10"/>
        <v>0</v>
      </c>
      <c r="AA17" s="43">
        <f t="shared" si="11"/>
        <v>0</v>
      </c>
      <c r="AB17" s="54">
        <f t="shared" si="12"/>
        <v>0</v>
      </c>
      <c r="AC17" s="52">
        <f t="shared" si="13"/>
        <v>0</v>
      </c>
      <c r="AD17" s="42">
        <f t="shared" si="14"/>
        <v>0</v>
      </c>
      <c r="AE17" s="43">
        <f t="shared" si="15"/>
        <v>0</v>
      </c>
      <c r="AF17" s="54">
        <f t="shared" si="16"/>
        <v>0</v>
      </c>
      <c r="AG17" s="52">
        <f t="shared" si="17"/>
        <v>0</v>
      </c>
      <c r="AH17" s="43">
        <f t="shared" si="18"/>
        <v>0</v>
      </c>
      <c r="AI17" s="43">
        <f t="shared" si="19"/>
        <v>0</v>
      </c>
      <c r="AJ17" s="54">
        <f t="shared" si="20"/>
        <v>0</v>
      </c>
      <c r="AL17" s="39">
        <f t="shared" si="21"/>
        <v>3.125E-2</v>
      </c>
      <c r="AM17" s="45">
        <f t="shared" si="22"/>
        <v>0</v>
      </c>
      <c r="AN17" s="42">
        <f t="shared" si="23"/>
        <v>0</v>
      </c>
      <c r="AO17" s="42">
        <f t="shared" si="24"/>
        <v>0</v>
      </c>
      <c r="AP17" s="47">
        <f t="shared" si="25"/>
        <v>0</v>
      </c>
      <c r="AQ17" s="45">
        <f t="shared" si="26"/>
        <v>0</v>
      </c>
      <c r="AR17" s="42">
        <f t="shared" si="27"/>
        <v>0</v>
      </c>
      <c r="AS17" s="43">
        <f t="shared" si="28"/>
        <v>0</v>
      </c>
      <c r="AT17" s="54">
        <f t="shared" si="29"/>
        <v>0</v>
      </c>
      <c r="AU17" s="52">
        <f t="shared" si="30"/>
        <v>0</v>
      </c>
      <c r="AV17" s="42">
        <f t="shared" si="31"/>
        <v>0</v>
      </c>
      <c r="AW17" s="43">
        <f t="shared" si="32"/>
        <v>0</v>
      </c>
      <c r="AX17" s="54">
        <f t="shared" si="33"/>
        <v>0</v>
      </c>
      <c r="AY17" s="52">
        <f t="shared" si="34"/>
        <v>0</v>
      </c>
      <c r="AZ17" s="42">
        <f t="shared" si="35"/>
        <v>0</v>
      </c>
      <c r="BA17" s="43">
        <f t="shared" si="36"/>
        <v>0</v>
      </c>
      <c r="BB17" s="54">
        <f t="shared" si="37"/>
        <v>0</v>
      </c>
      <c r="BC17" s="52">
        <f t="shared" si="38"/>
        <v>0</v>
      </c>
      <c r="BD17" s="43">
        <f t="shared" si="39"/>
        <v>0</v>
      </c>
      <c r="BE17" s="43">
        <f t="shared" si="40"/>
        <v>0</v>
      </c>
      <c r="BF17" s="54">
        <f t="shared" si="41"/>
        <v>0</v>
      </c>
    </row>
    <row r="18" spans="1:58" x14ac:dyDescent="0.35">
      <c r="A18" s="8"/>
      <c r="B18" s="8"/>
      <c r="C18" s="11" t="str">
        <f>Stundenplan!C18</f>
        <v>KLP</v>
      </c>
      <c r="D18" s="11" t="str">
        <f>Stundenplan!D18</f>
        <v>KLP</v>
      </c>
      <c r="E18" s="11" t="str">
        <f>Stundenplan!E18</f>
        <v>SA</v>
      </c>
      <c r="F18" s="11" t="str">
        <f>Stundenplan!F18</f>
        <v>KLP</v>
      </c>
      <c r="G18" s="11" t="str">
        <f>Stundenplan!G18</f>
        <v>KLP</v>
      </c>
      <c r="H18" s="11" t="str">
        <f>Stundenplan!H18</f>
        <v>SHP IFP</v>
      </c>
      <c r="I18" s="11" t="str">
        <f>Stundenplan!I18</f>
        <v>SHP ISS</v>
      </c>
      <c r="J18" s="11" t="str">
        <f>Stundenplan!J18</f>
        <v>KLP</v>
      </c>
      <c r="K18" s="11" t="str">
        <f>Stundenplan!K18</f>
        <v>SHP ISS</v>
      </c>
      <c r="L18" s="11" t="str">
        <f>Stundenplan!L18</f>
        <v>KLP</v>
      </c>
      <c r="P18" s="39"/>
      <c r="Q18" s="45"/>
      <c r="R18" s="42"/>
      <c r="S18" s="42"/>
      <c r="T18" s="47"/>
      <c r="U18" s="52"/>
      <c r="V18" s="42"/>
      <c r="W18" s="43"/>
      <c r="X18" s="54"/>
      <c r="Y18" s="52"/>
      <c r="Z18" s="42"/>
      <c r="AA18" s="43"/>
      <c r="AB18" s="54"/>
      <c r="AC18" s="52"/>
      <c r="AD18" s="42"/>
      <c r="AE18" s="43"/>
      <c r="AF18" s="54"/>
      <c r="AG18" s="52"/>
      <c r="AH18" s="43"/>
      <c r="AI18" s="43"/>
      <c r="AJ18" s="54"/>
      <c r="AL18" s="39"/>
      <c r="AM18" s="45"/>
      <c r="AN18" s="42"/>
      <c r="AO18" s="42"/>
      <c r="AP18" s="47"/>
      <c r="AQ18" s="45"/>
      <c r="AR18" s="42"/>
      <c r="AS18" s="43"/>
      <c r="AT18" s="54"/>
      <c r="AU18" s="52"/>
      <c r="AV18" s="42"/>
      <c r="AW18" s="43"/>
      <c r="AX18" s="54"/>
      <c r="AY18" s="52"/>
      <c r="AZ18" s="42"/>
      <c r="BA18" s="43"/>
      <c r="BB18" s="54"/>
      <c r="BC18" s="52"/>
      <c r="BD18" s="43"/>
      <c r="BE18" s="43"/>
      <c r="BF18" s="54"/>
    </row>
    <row r="19" spans="1:58" x14ac:dyDescent="0.35">
      <c r="A19" s="8">
        <f>Stundenplan!A19</f>
        <v>0.4548611111111111</v>
      </c>
      <c r="B19" s="8">
        <f>Stundenplan!B19</f>
        <v>0.4861111111111111</v>
      </c>
      <c r="C19" s="11" t="str">
        <f>Stundenplan!C19</f>
        <v>Unt.</v>
      </c>
      <c r="D19" s="11" t="str">
        <f>Stundenplan!D19</f>
        <v>Unt.</v>
      </c>
      <c r="E19" s="11" t="str">
        <f>Stundenplan!E19</f>
        <v>Unt.</v>
      </c>
      <c r="F19" s="11" t="str">
        <f>Stundenplan!F19</f>
        <v>Unt.</v>
      </c>
      <c r="G19" s="11" t="str">
        <f>Stundenplan!G19</f>
        <v>Unt.</v>
      </c>
      <c r="H19" s="11" t="str">
        <f>Stundenplan!H19</f>
        <v>Unt.</v>
      </c>
      <c r="I19" s="11" t="str">
        <f>Stundenplan!I19</f>
        <v>Unt.</v>
      </c>
      <c r="J19" s="11" t="str">
        <f>Stundenplan!J19</f>
        <v>Unt.</v>
      </c>
      <c r="K19" s="11" t="str">
        <f>Stundenplan!K19</f>
        <v>Unt.</v>
      </c>
      <c r="L19" s="11" t="str">
        <f>Stundenplan!L19</f>
        <v>Unt.</v>
      </c>
      <c r="P19" s="39">
        <f t="shared" si="1"/>
        <v>3.125E-2</v>
      </c>
      <c r="Q19" s="45">
        <f t="shared" si="2"/>
        <v>0</v>
      </c>
      <c r="R19" s="42">
        <f t="shared" si="42"/>
        <v>0</v>
      </c>
      <c r="S19" s="42">
        <f t="shared" si="3"/>
        <v>0</v>
      </c>
      <c r="T19" s="47">
        <f t="shared" si="4"/>
        <v>0</v>
      </c>
      <c r="U19" s="52">
        <f t="shared" si="5"/>
        <v>0</v>
      </c>
      <c r="V19" s="42">
        <f t="shared" si="6"/>
        <v>0</v>
      </c>
      <c r="W19" s="43">
        <f t="shared" si="7"/>
        <v>0</v>
      </c>
      <c r="X19" s="54">
        <f t="shared" si="8"/>
        <v>0</v>
      </c>
      <c r="Y19" s="52">
        <f t="shared" si="9"/>
        <v>0</v>
      </c>
      <c r="Z19" s="42">
        <f t="shared" si="10"/>
        <v>0</v>
      </c>
      <c r="AA19" s="43">
        <f t="shared" si="11"/>
        <v>0</v>
      </c>
      <c r="AB19" s="54">
        <f t="shared" si="12"/>
        <v>0</v>
      </c>
      <c r="AC19" s="52">
        <f t="shared" si="13"/>
        <v>0</v>
      </c>
      <c r="AD19" s="42">
        <f t="shared" si="14"/>
        <v>0</v>
      </c>
      <c r="AE19" s="43">
        <f t="shared" si="15"/>
        <v>0</v>
      </c>
      <c r="AF19" s="54">
        <f t="shared" si="16"/>
        <v>0</v>
      </c>
      <c r="AG19" s="52">
        <f t="shared" si="17"/>
        <v>0</v>
      </c>
      <c r="AH19" s="43">
        <f t="shared" si="18"/>
        <v>0</v>
      </c>
      <c r="AI19" s="43">
        <f t="shared" si="19"/>
        <v>0</v>
      </c>
      <c r="AJ19" s="54">
        <f t="shared" si="20"/>
        <v>0</v>
      </c>
      <c r="AL19" s="39">
        <f t="shared" si="21"/>
        <v>3.125E-2</v>
      </c>
      <c r="AM19" s="45">
        <f t="shared" si="22"/>
        <v>0</v>
      </c>
      <c r="AN19" s="42">
        <f t="shared" si="23"/>
        <v>0</v>
      </c>
      <c r="AO19" s="42">
        <f t="shared" si="24"/>
        <v>0</v>
      </c>
      <c r="AP19" s="47">
        <f t="shared" si="25"/>
        <v>0</v>
      </c>
      <c r="AQ19" s="45">
        <f t="shared" si="26"/>
        <v>0</v>
      </c>
      <c r="AR19" s="42">
        <f t="shared" si="27"/>
        <v>0</v>
      </c>
      <c r="AS19" s="43">
        <f t="shared" si="28"/>
        <v>0</v>
      </c>
      <c r="AT19" s="54">
        <f t="shared" si="29"/>
        <v>0</v>
      </c>
      <c r="AU19" s="52">
        <f t="shared" si="30"/>
        <v>0</v>
      </c>
      <c r="AV19" s="42">
        <f t="shared" si="31"/>
        <v>0</v>
      </c>
      <c r="AW19" s="43">
        <f t="shared" si="32"/>
        <v>0</v>
      </c>
      <c r="AX19" s="54">
        <f t="shared" si="33"/>
        <v>0</v>
      </c>
      <c r="AY19" s="52">
        <f t="shared" si="34"/>
        <v>0</v>
      </c>
      <c r="AZ19" s="42">
        <f t="shared" si="35"/>
        <v>0</v>
      </c>
      <c r="BA19" s="43">
        <f t="shared" si="36"/>
        <v>0</v>
      </c>
      <c r="BB19" s="54">
        <f t="shared" si="37"/>
        <v>0</v>
      </c>
      <c r="BC19" s="52">
        <f t="shared" si="38"/>
        <v>0</v>
      </c>
      <c r="BD19" s="43">
        <f t="shared" si="39"/>
        <v>0</v>
      </c>
      <c r="BE19" s="43">
        <f t="shared" si="40"/>
        <v>0</v>
      </c>
      <c r="BF19" s="54">
        <f t="shared" si="41"/>
        <v>0</v>
      </c>
    </row>
    <row r="20" spans="1:58" x14ac:dyDescent="0.35">
      <c r="A20" s="8"/>
      <c r="B20" s="8"/>
      <c r="C20" s="11" t="str">
        <f>Stundenplan!C20</f>
        <v>KLP</v>
      </c>
      <c r="D20" s="11" t="str">
        <f>Stundenplan!D20</f>
        <v>KLP</v>
      </c>
      <c r="E20" s="11" t="str">
        <f>Stundenplan!E20</f>
        <v>KLP</v>
      </c>
      <c r="F20" s="11" t="str">
        <f>Stundenplan!F20</f>
        <v>KLP</v>
      </c>
      <c r="G20" s="11" t="str">
        <f>Stundenplan!G20</f>
        <v>KLP</v>
      </c>
      <c r="H20" s="11" t="str">
        <f>Stundenplan!H20</f>
        <v>KLP</v>
      </c>
      <c r="I20" s="11" t="str">
        <f>Stundenplan!I20</f>
        <v>SHP ISS</v>
      </c>
      <c r="J20" s="11" t="str">
        <f>Stundenplan!J20</f>
        <v>KLP</v>
      </c>
      <c r="K20" s="11" t="str">
        <f>Stundenplan!K20</f>
        <v>SHP ISS</v>
      </c>
      <c r="L20" s="11" t="str">
        <f>Stundenplan!L20</f>
        <v>KLP</v>
      </c>
      <c r="P20" s="39"/>
      <c r="Q20" s="45"/>
      <c r="R20" s="42"/>
      <c r="S20" s="42"/>
      <c r="T20" s="47"/>
      <c r="U20" s="52"/>
      <c r="V20" s="42"/>
      <c r="W20" s="43"/>
      <c r="X20" s="54"/>
      <c r="Y20" s="52"/>
      <c r="Z20" s="42"/>
      <c r="AA20" s="43"/>
      <c r="AB20" s="54"/>
      <c r="AC20" s="52"/>
      <c r="AD20" s="42"/>
      <c r="AE20" s="43"/>
      <c r="AF20" s="54"/>
      <c r="AG20" s="52"/>
      <c r="AH20" s="43"/>
      <c r="AI20" s="43"/>
      <c r="AJ20" s="54"/>
      <c r="AL20" s="39"/>
      <c r="AM20" s="45"/>
      <c r="AN20" s="42"/>
      <c r="AO20" s="42"/>
      <c r="AP20" s="47"/>
      <c r="AQ20" s="45"/>
      <c r="AR20" s="42"/>
      <c r="AS20" s="43"/>
      <c r="AT20" s="54"/>
      <c r="AU20" s="52"/>
      <c r="AV20" s="42"/>
      <c r="AW20" s="43"/>
      <c r="AX20" s="54"/>
      <c r="AY20" s="52"/>
      <c r="AZ20" s="42"/>
      <c r="BA20" s="43"/>
      <c r="BB20" s="54"/>
      <c r="BC20" s="52"/>
      <c r="BD20" s="43"/>
      <c r="BE20" s="43"/>
      <c r="BF20" s="54"/>
    </row>
    <row r="21" spans="1:58" x14ac:dyDescent="0.35">
      <c r="A21" s="8">
        <f>Stundenplan!A21</f>
        <v>0.4861111111111111</v>
      </c>
      <c r="B21" s="8">
        <f>Stundenplan!B21</f>
        <v>0.48958333333333331</v>
      </c>
      <c r="C21" s="11">
        <f>Stundenplan!C21</f>
        <v>0</v>
      </c>
      <c r="D21" s="11">
        <f>Stundenplan!D21</f>
        <v>0</v>
      </c>
      <c r="E21" s="11">
        <f>Stundenplan!E21</f>
        <v>0</v>
      </c>
      <c r="F21" s="11">
        <f>Stundenplan!F21</f>
        <v>0</v>
      </c>
      <c r="G21" s="11">
        <f>Stundenplan!G21</f>
        <v>0</v>
      </c>
      <c r="H21" s="11">
        <f>Stundenplan!H21</f>
        <v>0</v>
      </c>
      <c r="I21" s="11">
        <f>Stundenplan!I21</f>
        <v>0</v>
      </c>
      <c r="J21" s="11">
        <f>Stundenplan!J21</f>
        <v>0</v>
      </c>
      <c r="K21" s="11">
        <f>Stundenplan!K21</f>
        <v>0</v>
      </c>
      <c r="L21" s="11">
        <f>Stundenplan!L21</f>
        <v>0</v>
      </c>
      <c r="P21" s="39">
        <f t="shared" si="1"/>
        <v>3.4722222222222099E-3</v>
      </c>
      <c r="Q21" s="45">
        <f t="shared" si="2"/>
        <v>0</v>
      </c>
      <c r="R21" s="42">
        <f t="shared" si="42"/>
        <v>0</v>
      </c>
      <c r="S21" s="42">
        <f t="shared" si="3"/>
        <v>0</v>
      </c>
      <c r="T21" s="47">
        <f t="shared" si="4"/>
        <v>0</v>
      </c>
      <c r="U21" s="52">
        <f t="shared" si="5"/>
        <v>0</v>
      </c>
      <c r="V21" s="42">
        <f t="shared" si="6"/>
        <v>0</v>
      </c>
      <c r="W21" s="43">
        <f t="shared" si="7"/>
        <v>0</v>
      </c>
      <c r="X21" s="54">
        <f t="shared" si="8"/>
        <v>0</v>
      </c>
      <c r="Y21" s="52">
        <f t="shared" si="9"/>
        <v>0</v>
      </c>
      <c r="Z21" s="42">
        <f t="shared" si="10"/>
        <v>0</v>
      </c>
      <c r="AA21" s="43">
        <f t="shared" si="11"/>
        <v>0</v>
      </c>
      <c r="AB21" s="54">
        <f t="shared" si="12"/>
        <v>0</v>
      </c>
      <c r="AC21" s="52">
        <f t="shared" si="13"/>
        <v>0</v>
      </c>
      <c r="AD21" s="42">
        <f t="shared" si="14"/>
        <v>0</v>
      </c>
      <c r="AE21" s="43">
        <f t="shared" si="15"/>
        <v>0</v>
      </c>
      <c r="AF21" s="54">
        <f t="shared" si="16"/>
        <v>0</v>
      </c>
      <c r="AG21" s="52">
        <f t="shared" si="17"/>
        <v>0</v>
      </c>
      <c r="AH21" s="43">
        <f t="shared" si="18"/>
        <v>0</v>
      </c>
      <c r="AI21" s="43">
        <f t="shared" si="19"/>
        <v>0</v>
      </c>
      <c r="AJ21" s="54">
        <f t="shared" si="20"/>
        <v>0</v>
      </c>
      <c r="AL21" s="39">
        <f t="shared" si="21"/>
        <v>3.4722222222222099E-3</v>
      </c>
      <c r="AM21" s="45">
        <f t="shared" si="22"/>
        <v>0</v>
      </c>
      <c r="AN21" s="42">
        <f t="shared" si="23"/>
        <v>0</v>
      </c>
      <c r="AO21" s="42">
        <f t="shared" si="24"/>
        <v>0</v>
      </c>
      <c r="AP21" s="47">
        <f t="shared" si="25"/>
        <v>0</v>
      </c>
      <c r="AQ21" s="45">
        <f t="shared" si="26"/>
        <v>0</v>
      </c>
      <c r="AR21" s="42">
        <f t="shared" si="27"/>
        <v>0</v>
      </c>
      <c r="AS21" s="43">
        <f t="shared" si="28"/>
        <v>0</v>
      </c>
      <c r="AT21" s="54">
        <f t="shared" si="29"/>
        <v>0</v>
      </c>
      <c r="AU21" s="52">
        <f t="shared" si="30"/>
        <v>0</v>
      </c>
      <c r="AV21" s="42">
        <f t="shared" si="31"/>
        <v>0</v>
      </c>
      <c r="AW21" s="43">
        <f t="shared" si="32"/>
        <v>0</v>
      </c>
      <c r="AX21" s="54">
        <f t="shared" si="33"/>
        <v>0</v>
      </c>
      <c r="AY21" s="52">
        <f t="shared" si="34"/>
        <v>0</v>
      </c>
      <c r="AZ21" s="42">
        <f t="shared" si="35"/>
        <v>0</v>
      </c>
      <c r="BA21" s="43">
        <f t="shared" si="36"/>
        <v>0</v>
      </c>
      <c r="BB21" s="54">
        <f t="shared" si="37"/>
        <v>0</v>
      </c>
      <c r="BC21" s="52">
        <f t="shared" si="38"/>
        <v>0</v>
      </c>
      <c r="BD21" s="43">
        <f t="shared" si="39"/>
        <v>0</v>
      </c>
      <c r="BE21" s="43">
        <f t="shared" si="40"/>
        <v>0</v>
      </c>
      <c r="BF21" s="54">
        <f t="shared" si="41"/>
        <v>0</v>
      </c>
    </row>
    <row r="22" spans="1:58" x14ac:dyDescent="0.35">
      <c r="A22" s="8"/>
      <c r="B22" s="8"/>
      <c r="C22" s="11">
        <f>Stundenplan!C22</f>
        <v>0</v>
      </c>
      <c r="D22" s="11">
        <f>Stundenplan!D22</f>
        <v>0</v>
      </c>
      <c r="E22" s="11">
        <f>Stundenplan!E22</f>
        <v>0</v>
      </c>
      <c r="F22" s="11">
        <f>Stundenplan!F22</f>
        <v>0</v>
      </c>
      <c r="G22" s="11">
        <f>Stundenplan!G22</f>
        <v>0</v>
      </c>
      <c r="H22" s="11">
        <f>Stundenplan!H22</f>
        <v>0</v>
      </c>
      <c r="I22" s="11">
        <f>Stundenplan!I22</f>
        <v>0</v>
      </c>
      <c r="J22" s="11">
        <f>Stundenplan!J22</f>
        <v>0</v>
      </c>
      <c r="K22" s="11">
        <f>Stundenplan!K22</f>
        <v>0</v>
      </c>
      <c r="L22" s="11">
        <f>Stundenplan!L22</f>
        <v>0</v>
      </c>
      <c r="P22" s="39"/>
      <c r="Q22" s="45"/>
      <c r="R22" s="42"/>
      <c r="S22" s="42"/>
      <c r="T22" s="47"/>
      <c r="U22" s="52"/>
      <c r="V22" s="42"/>
      <c r="W22" s="43"/>
      <c r="X22" s="54"/>
      <c r="Y22" s="52"/>
      <c r="Z22" s="42"/>
      <c r="AA22" s="43"/>
      <c r="AB22" s="54"/>
      <c r="AC22" s="52"/>
      <c r="AD22" s="42"/>
      <c r="AE22" s="43"/>
      <c r="AF22" s="54"/>
      <c r="AG22" s="52"/>
      <c r="AH22" s="43"/>
      <c r="AI22" s="43"/>
      <c r="AJ22" s="54"/>
      <c r="AL22" s="39"/>
      <c r="AM22" s="45"/>
      <c r="AN22" s="42"/>
      <c r="AO22" s="42"/>
      <c r="AP22" s="47"/>
      <c r="AQ22" s="45"/>
      <c r="AR22" s="42"/>
      <c r="AS22" s="43"/>
      <c r="AT22" s="54"/>
      <c r="AU22" s="52"/>
      <c r="AV22" s="42"/>
      <c r="AW22" s="43"/>
      <c r="AX22" s="54"/>
      <c r="AY22" s="52"/>
      <c r="AZ22" s="42"/>
      <c r="BA22" s="43"/>
      <c r="BB22" s="54"/>
      <c r="BC22" s="52"/>
      <c r="BD22" s="43"/>
      <c r="BE22" s="43"/>
      <c r="BF22" s="54"/>
    </row>
    <row r="23" spans="1:58" x14ac:dyDescent="0.35">
      <c r="A23" s="8">
        <f>Stundenplan!A23</f>
        <v>0.48958333333333331</v>
      </c>
      <c r="B23" s="8">
        <f>Stundenplan!B23</f>
        <v>0.52083333333333337</v>
      </c>
      <c r="C23" s="11" t="str">
        <f>Stundenplan!C23</f>
        <v>Mittag</v>
      </c>
      <c r="D23" s="11" t="str">
        <f>Stundenplan!D23</f>
        <v>Mittag</v>
      </c>
      <c r="E23" s="11" t="str">
        <f>Stundenplan!E23</f>
        <v>Mittag</v>
      </c>
      <c r="F23" s="11" t="str">
        <f>Stundenplan!F23</f>
        <v>Mittag</v>
      </c>
      <c r="G23" s="11" t="str">
        <f>Stundenplan!G23</f>
        <v>Mittag</v>
      </c>
      <c r="H23" s="11" t="str">
        <f>Stundenplan!H23</f>
        <v>Mittag</v>
      </c>
      <c r="I23" s="11" t="str">
        <f>Stundenplan!I23</f>
        <v>Mittag</v>
      </c>
      <c r="J23" s="11" t="str">
        <f>Stundenplan!J23</f>
        <v>Mittag</v>
      </c>
      <c r="K23" s="11" t="str">
        <f>Stundenplan!K23</f>
        <v>Mittag</v>
      </c>
      <c r="L23" s="11" t="str">
        <f>Stundenplan!L23</f>
        <v>Mittag</v>
      </c>
      <c r="P23" s="39">
        <f t="shared" si="1"/>
        <v>3.1250000000000056E-2</v>
      </c>
      <c r="Q23" s="45">
        <f t="shared" si="2"/>
        <v>0</v>
      </c>
      <c r="R23" s="42">
        <f t="shared" si="42"/>
        <v>0</v>
      </c>
      <c r="S23" s="42">
        <f t="shared" si="3"/>
        <v>0</v>
      </c>
      <c r="T23" s="47">
        <f t="shared" si="4"/>
        <v>0</v>
      </c>
      <c r="U23" s="52">
        <f t="shared" si="5"/>
        <v>0</v>
      </c>
      <c r="V23" s="42">
        <f t="shared" si="6"/>
        <v>0</v>
      </c>
      <c r="W23" s="43">
        <f t="shared" si="7"/>
        <v>0</v>
      </c>
      <c r="X23" s="54">
        <f t="shared" si="8"/>
        <v>0</v>
      </c>
      <c r="Y23" s="52">
        <f t="shared" si="9"/>
        <v>0</v>
      </c>
      <c r="Z23" s="42">
        <f t="shared" si="10"/>
        <v>0</v>
      </c>
      <c r="AA23" s="43">
        <f t="shared" si="11"/>
        <v>0</v>
      </c>
      <c r="AB23" s="54">
        <f t="shared" si="12"/>
        <v>0</v>
      </c>
      <c r="AC23" s="52">
        <f t="shared" si="13"/>
        <v>0</v>
      </c>
      <c r="AD23" s="42">
        <f t="shared" si="14"/>
        <v>0</v>
      </c>
      <c r="AE23" s="43">
        <f t="shared" si="15"/>
        <v>0</v>
      </c>
      <c r="AF23" s="54">
        <f t="shared" si="16"/>
        <v>0</v>
      </c>
      <c r="AG23" s="52">
        <f t="shared" si="17"/>
        <v>0</v>
      </c>
      <c r="AH23" s="43">
        <f t="shared" si="18"/>
        <v>0</v>
      </c>
      <c r="AI23" s="43">
        <f t="shared" si="19"/>
        <v>0</v>
      </c>
      <c r="AJ23" s="54">
        <f t="shared" si="20"/>
        <v>0</v>
      </c>
      <c r="AL23" s="39">
        <f t="shared" si="21"/>
        <v>3.1250000000000056E-2</v>
      </c>
      <c r="AM23" s="45">
        <f t="shared" si="22"/>
        <v>0</v>
      </c>
      <c r="AN23" s="42">
        <f t="shared" si="23"/>
        <v>0</v>
      </c>
      <c r="AO23" s="42">
        <f t="shared" si="24"/>
        <v>0</v>
      </c>
      <c r="AP23" s="47">
        <f t="shared" si="25"/>
        <v>0</v>
      </c>
      <c r="AQ23" s="45">
        <f t="shared" si="26"/>
        <v>0</v>
      </c>
      <c r="AR23" s="42">
        <f t="shared" si="27"/>
        <v>0</v>
      </c>
      <c r="AS23" s="43">
        <f t="shared" si="28"/>
        <v>0</v>
      </c>
      <c r="AT23" s="54">
        <f t="shared" si="29"/>
        <v>0</v>
      </c>
      <c r="AU23" s="52">
        <f t="shared" si="30"/>
        <v>0</v>
      </c>
      <c r="AV23" s="42">
        <f t="shared" si="31"/>
        <v>0</v>
      </c>
      <c r="AW23" s="43">
        <f t="shared" si="32"/>
        <v>0</v>
      </c>
      <c r="AX23" s="54">
        <f t="shared" si="33"/>
        <v>0</v>
      </c>
      <c r="AY23" s="52">
        <f t="shared" si="34"/>
        <v>0</v>
      </c>
      <c r="AZ23" s="42">
        <f t="shared" si="35"/>
        <v>0</v>
      </c>
      <c r="BA23" s="43">
        <f t="shared" si="36"/>
        <v>0</v>
      </c>
      <c r="BB23" s="54">
        <f t="shared" si="37"/>
        <v>0</v>
      </c>
      <c r="BC23" s="52">
        <f t="shared" si="38"/>
        <v>0</v>
      </c>
      <c r="BD23" s="43">
        <f t="shared" si="39"/>
        <v>0</v>
      </c>
      <c r="BE23" s="43">
        <f t="shared" si="40"/>
        <v>0</v>
      </c>
      <c r="BF23" s="54">
        <f t="shared" si="41"/>
        <v>0</v>
      </c>
    </row>
    <row r="24" spans="1:58" x14ac:dyDescent="0.35">
      <c r="A24" s="8"/>
      <c r="B24" s="8"/>
      <c r="C24" s="11" t="str">
        <f>Stundenplan!C24</f>
        <v>*</v>
      </c>
      <c r="D24" s="11" t="str">
        <f>Stundenplan!D24</f>
        <v>*</v>
      </c>
      <c r="E24" s="11" t="str">
        <f>Stundenplan!E24</f>
        <v>*</v>
      </c>
      <c r="F24" s="11" t="str">
        <f>Stundenplan!F24</f>
        <v>*</v>
      </c>
      <c r="G24" s="11" t="str">
        <f>Stundenplan!G24</f>
        <v>*</v>
      </c>
      <c r="H24" s="11" t="str">
        <f>Stundenplan!H24</f>
        <v>*</v>
      </c>
      <c r="I24" s="11" t="str">
        <f>Stundenplan!I24</f>
        <v>*</v>
      </c>
      <c r="J24" s="11" t="str">
        <f>Stundenplan!J24</f>
        <v>*</v>
      </c>
      <c r="K24" s="11" t="str">
        <f>Stundenplan!K24</f>
        <v>*</v>
      </c>
      <c r="L24" s="11" t="str">
        <f>Stundenplan!L24</f>
        <v>*</v>
      </c>
      <c r="P24" s="39"/>
      <c r="Q24" s="45"/>
      <c r="R24" s="42"/>
      <c r="S24" s="42"/>
      <c r="T24" s="47"/>
      <c r="U24" s="52"/>
      <c r="V24" s="42"/>
      <c r="W24" s="43"/>
      <c r="X24" s="54"/>
      <c r="Y24" s="52"/>
      <c r="Z24" s="42"/>
      <c r="AA24" s="43"/>
      <c r="AB24" s="54"/>
      <c r="AC24" s="52"/>
      <c r="AD24" s="42"/>
      <c r="AE24" s="43"/>
      <c r="AF24" s="54"/>
      <c r="AG24" s="52"/>
      <c r="AH24" s="43"/>
      <c r="AI24" s="43"/>
      <c r="AJ24" s="54"/>
      <c r="AL24" s="39"/>
      <c r="AM24" s="45"/>
      <c r="AN24" s="42"/>
      <c r="AO24" s="42"/>
      <c r="AP24" s="47"/>
      <c r="AQ24" s="45"/>
      <c r="AR24" s="42"/>
      <c r="AS24" s="43"/>
      <c r="AT24" s="54"/>
      <c r="AU24" s="52"/>
      <c r="AV24" s="42"/>
      <c r="AW24" s="43"/>
      <c r="AX24" s="54"/>
      <c r="AY24" s="52"/>
      <c r="AZ24" s="42"/>
      <c r="BA24" s="43"/>
      <c r="BB24" s="54"/>
      <c r="BC24" s="52"/>
      <c r="BD24" s="43"/>
      <c r="BE24" s="43"/>
      <c r="BF24" s="54"/>
    </row>
    <row r="25" spans="1:58" x14ac:dyDescent="0.35">
      <c r="A25" s="8">
        <f>Stundenplan!A25</f>
        <v>0.52083333333333337</v>
      </c>
      <c r="B25" s="8">
        <f>Stundenplan!B25</f>
        <v>0.55208333333333337</v>
      </c>
      <c r="C25" s="11" t="str">
        <f>Stundenplan!C25</f>
        <v>*</v>
      </c>
      <c r="D25" s="11" t="str">
        <f>Stundenplan!D25</f>
        <v>*</v>
      </c>
      <c r="E25" s="11" t="str">
        <f>Stundenplan!E25</f>
        <v>*</v>
      </c>
      <c r="F25" s="11" t="str">
        <f>Stundenplan!F25</f>
        <v>*</v>
      </c>
      <c r="G25" s="11" t="str">
        <f>Stundenplan!G25</f>
        <v>*</v>
      </c>
      <c r="H25" s="11" t="str">
        <f>Stundenplan!H25</f>
        <v>*</v>
      </c>
      <c r="I25" s="11" t="str">
        <f>Stundenplan!I25</f>
        <v>*</v>
      </c>
      <c r="J25" s="11" t="str">
        <f>Stundenplan!J25</f>
        <v>*</v>
      </c>
      <c r="K25" s="11" t="str">
        <f>Stundenplan!K25</f>
        <v>*</v>
      </c>
      <c r="L25" s="11" t="str">
        <f>Stundenplan!L25</f>
        <v>*</v>
      </c>
      <c r="P25" s="39">
        <f t="shared" si="1"/>
        <v>3.125E-2</v>
      </c>
      <c r="Q25" s="45">
        <f t="shared" si="2"/>
        <v>0</v>
      </c>
      <c r="R25" s="42">
        <f t="shared" si="42"/>
        <v>0</v>
      </c>
      <c r="S25" s="42">
        <f t="shared" si="3"/>
        <v>0</v>
      </c>
      <c r="T25" s="47">
        <f t="shared" si="4"/>
        <v>0</v>
      </c>
      <c r="U25" s="52">
        <f t="shared" si="5"/>
        <v>0</v>
      </c>
      <c r="V25" s="42">
        <f t="shared" si="6"/>
        <v>0</v>
      </c>
      <c r="W25" s="43">
        <f t="shared" si="7"/>
        <v>0</v>
      </c>
      <c r="X25" s="54">
        <f t="shared" si="8"/>
        <v>0</v>
      </c>
      <c r="Y25" s="52">
        <f t="shared" si="9"/>
        <v>0</v>
      </c>
      <c r="Z25" s="42">
        <f t="shared" si="10"/>
        <v>0</v>
      </c>
      <c r="AA25" s="43">
        <f t="shared" si="11"/>
        <v>0</v>
      </c>
      <c r="AB25" s="54">
        <f t="shared" si="12"/>
        <v>0</v>
      </c>
      <c r="AC25" s="52">
        <f t="shared" si="13"/>
        <v>0</v>
      </c>
      <c r="AD25" s="42">
        <f t="shared" si="14"/>
        <v>0</v>
      </c>
      <c r="AE25" s="43">
        <f t="shared" si="15"/>
        <v>0</v>
      </c>
      <c r="AF25" s="54">
        <f t="shared" si="16"/>
        <v>0</v>
      </c>
      <c r="AG25" s="52">
        <f t="shared" si="17"/>
        <v>0</v>
      </c>
      <c r="AH25" s="43">
        <f t="shared" si="18"/>
        <v>0</v>
      </c>
      <c r="AI25" s="43">
        <f t="shared" si="19"/>
        <v>0</v>
      </c>
      <c r="AJ25" s="54">
        <f t="shared" si="20"/>
        <v>0</v>
      </c>
      <c r="AL25" s="39">
        <f t="shared" si="21"/>
        <v>3.125E-2</v>
      </c>
      <c r="AM25" s="45">
        <f t="shared" si="22"/>
        <v>0</v>
      </c>
      <c r="AN25" s="42">
        <f t="shared" si="23"/>
        <v>0</v>
      </c>
      <c r="AO25" s="42">
        <f t="shared" si="24"/>
        <v>0</v>
      </c>
      <c r="AP25" s="47">
        <f t="shared" si="25"/>
        <v>0</v>
      </c>
      <c r="AQ25" s="45">
        <f t="shared" si="26"/>
        <v>0</v>
      </c>
      <c r="AR25" s="42">
        <f t="shared" si="27"/>
        <v>0</v>
      </c>
      <c r="AS25" s="43">
        <f t="shared" si="28"/>
        <v>0</v>
      </c>
      <c r="AT25" s="54">
        <f t="shared" si="29"/>
        <v>0</v>
      </c>
      <c r="AU25" s="52">
        <f t="shared" si="30"/>
        <v>0</v>
      </c>
      <c r="AV25" s="42">
        <f t="shared" si="31"/>
        <v>0</v>
      </c>
      <c r="AW25" s="43">
        <f t="shared" si="32"/>
        <v>0</v>
      </c>
      <c r="AX25" s="54">
        <f t="shared" si="33"/>
        <v>0</v>
      </c>
      <c r="AY25" s="52">
        <f t="shared" si="34"/>
        <v>0</v>
      </c>
      <c r="AZ25" s="42">
        <f t="shared" si="35"/>
        <v>0</v>
      </c>
      <c r="BA25" s="43">
        <f t="shared" si="36"/>
        <v>0</v>
      </c>
      <c r="BB25" s="54">
        <f t="shared" si="37"/>
        <v>0</v>
      </c>
      <c r="BC25" s="52">
        <f t="shared" si="38"/>
        <v>0</v>
      </c>
      <c r="BD25" s="43">
        <f t="shared" si="39"/>
        <v>0</v>
      </c>
      <c r="BE25" s="43">
        <f t="shared" si="40"/>
        <v>0</v>
      </c>
      <c r="BF25" s="54">
        <f t="shared" si="41"/>
        <v>0</v>
      </c>
    </row>
    <row r="26" spans="1:58" x14ac:dyDescent="0.35">
      <c r="A26" s="8"/>
      <c r="B26" s="8"/>
      <c r="C26" s="11" t="str">
        <f>Stundenplan!C26</f>
        <v>*</v>
      </c>
      <c r="D26" s="11" t="str">
        <f>Stundenplan!D26</f>
        <v>*</v>
      </c>
      <c r="E26" s="11" t="str">
        <f>Stundenplan!E26</f>
        <v>*</v>
      </c>
      <c r="F26" s="11" t="str">
        <f>Stundenplan!F26</f>
        <v>*</v>
      </c>
      <c r="G26" s="11" t="str">
        <f>Stundenplan!G26</f>
        <v>*</v>
      </c>
      <c r="H26" s="11" t="str">
        <f>Stundenplan!H26</f>
        <v>*</v>
      </c>
      <c r="I26" s="11" t="str">
        <f>Stundenplan!I26</f>
        <v>*</v>
      </c>
      <c r="J26" s="11" t="str">
        <f>Stundenplan!J26</f>
        <v>*</v>
      </c>
      <c r="K26" s="11" t="str">
        <f>Stundenplan!K26</f>
        <v>*</v>
      </c>
      <c r="L26" s="11" t="str">
        <f>Stundenplan!L26</f>
        <v>*</v>
      </c>
      <c r="P26" s="39"/>
      <c r="Q26" s="45"/>
      <c r="R26" s="42"/>
      <c r="S26" s="42"/>
      <c r="T26" s="47"/>
      <c r="U26" s="52"/>
      <c r="V26" s="42"/>
      <c r="W26" s="43"/>
      <c r="X26" s="54"/>
      <c r="Y26" s="52"/>
      <c r="Z26" s="42"/>
      <c r="AA26" s="43"/>
      <c r="AB26" s="54"/>
      <c r="AC26" s="52"/>
      <c r="AD26" s="42"/>
      <c r="AE26" s="43"/>
      <c r="AF26" s="54"/>
      <c r="AG26" s="52"/>
      <c r="AH26" s="43"/>
      <c r="AI26" s="43"/>
      <c r="AJ26" s="54"/>
      <c r="AL26" s="39"/>
      <c r="AM26" s="45"/>
      <c r="AN26" s="42"/>
      <c r="AO26" s="42"/>
      <c r="AP26" s="47"/>
      <c r="AQ26" s="45"/>
      <c r="AR26" s="42"/>
      <c r="AS26" s="43"/>
      <c r="AT26" s="54"/>
      <c r="AU26" s="52"/>
      <c r="AV26" s="42"/>
      <c r="AW26" s="43"/>
      <c r="AX26" s="54"/>
      <c r="AY26" s="52"/>
      <c r="AZ26" s="42"/>
      <c r="BA26" s="43"/>
      <c r="BB26" s="54"/>
      <c r="BC26" s="52"/>
      <c r="BD26" s="43"/>
      <c r="BE26" s="43"/>
      <c r="BF26" s="54"/>
    </row>
    <row r="27" spans="1:58" x14ac:dyDescent="0.35">
      <c r="A27" s="8">
        <f>Stundenplan!A27</f>
        <v>0.55208333333333337</v>
      </c>
      <c r="B27" s="8">
        <f>Stundenplan!B27</f>
        <v>0.5625</v>
      </c>
      <c r="C27" s="11" t="str">
        <f>Stundenplan!C27</f>
        <v>AZ SuS</v>
      </c>
      <c r="D27" s="11" t="str">
        <f>Stundenplan!D27</f>
        <v>AZ SuS</v>
      </c>
      <c r="E27" s="11" t="str">
        <f>Stundenplan!E27</f>
        <v>AZ SuS</v>
      </c>
      <c r="F27" s="11">
        <f>Stundenplan!F27</f>
        <v>0</v>
      </c>
      <c r="G27" s="11">
        <f>Stundenplan!G27</f>
        <v>0</v>
      </c>
      <c r="H27" s="11">
        <f>Stundenplan!H27</f>
        <v>0</v>
      </c>
      <c r="I27" s="11" t="str">
        <f>Stundenplan!I27</f>
        <v>AZ SuS</v>
      </c>
      <c r="J27" s="11" t="str">
        <f>Stundenplan!J27</f>
        <v>AZ SuS</v>
      </c>
      <c r="K27" s="11">
        <f>Stundenplan!K27</f>
        <v>0</v>
      </c>
      <c r="L27" s="11">
        <f>Stundenplan!L27</f>
        <v>0</v>
      </c>
      <c r="P27" s="39">
        <f t="shared" si="1"/>
        <v>1.041666666666663E-2</v>
      </c>
      <c r="Q27" s="45">
        <f t="shared" si="2"/>
        <v>0</v>
      </c>
      <c r="R27" s="42">
        <f t="shared" si="42"/>
        <v>0</v>
      </c>
      <c r="S27" s="42">
        <f t="shared" si="3"/>
        <v>0</v>
      </c>
      <c r="T27" s="47">
        <f t="shared" si="4"/>
        <v>0</v>
      </c>
      <c r="U27" s="52">
        <f t="shared" si="5"/>
        <v>0</v>
      </c>
      <c r="V27" s="42">
        <f t="shared" si="6"/>
        <v>0</v>
      </c>
      <c r="W27" s="43">
        <f t="shared" si="7"/>
        <v>0</v>
      </c>
      <c r="X27" s="54">
        <f t="shared" si="8"/>
        <v>0</v>
      </c>
      <c r="Y27" s="52">
        <f t="shared" si="9"/>
        <v>0</v>
      </c>
      <c r="Z27" s="42">
        <f t="shared" si="10"/>
        <v>0</v>
      </c>
      <c r="AA27" s="43">
        <f t="shared" si="11"/>
        <v>0</v>
      </c>
      <c r="AB27" s="54">
        <f t="shared" si="12"/>
        <v>0</v>
      </c>
      <c r="AC27" s="52">
        <f t="shared" si="13"/>
        <v>0</v>
      </c>
      <c r="AD27" s="42">
        <f t="shared" si="14"/>
        <v>0</v>
      </c>
      <c r="AE27" s="43">
        <f t="shared" si="15"/>
        <v>0</v>
      </c>
      <c r="AF27" s="54">
        <f t="shared" si="16"/>
        <v>0</v>
      </c>
      <c r="AG27" s="52">
        <f t="shared" si="17"/>
        <v>0</v>
      </c>
      <c r="AH27" s="43">
        <f t="shared" si="18"/>
        <v>0</v>
      </c>
      <c r="AI27" s="43">
        <f t="shared" si="19"/>
        <v>0</v>
      </c>
      <c r="AJ27" s="54">
        <f t="shared" si="20"/>
        <v>0</v>
      </c>
      <c r="AL27" s="39">
        <f t="shared" si="21"/>
        <v>1.041666666666663E-2</v>
      </c>
      <c r="AM27" s="45">
        <f t="shared" si="22"/>
        <v>0</v>
      </c>
      <c r="AN27" s="42">
        <f t="shared" si="23"/>
        <v>0</v>
      </c>
      <c r="AO27" s="42">
        <f t="shared" si="24"/>
        <v>0</v>
      </c>
      <c r="AP27" s="47">
        <f t="shared" si="25"/>
        <v>0</v>
      </c>
      <c r="AQ27" s="45">
        <f t="shared" si="26"/>
        <v>0</v>
      </c>
      <c r="AR27" s="42">
        <f t="shared" si="27"/>
        <v>0</v>
      </c>
      <c r="AS27" s="43">
        <f t="shared" si="28"/>
        <v>0</v>
      </c>
      <c r="AT27" s="54">
        <f t="shared" si="29"/>
        <v>0</v>
      </c>
      <c r="AU27" s="52">
        <f t="shared" si="30"/>
        <v>0</v>
      </c>
      <c r="AV27" s="42">
        <f t="shared" si="31"/>
        <v>0</v>
      </c>
      <c r="AW27" s="43">
        <f t="shared" si="32"/>
        <v>0</v>
      </c>
      <c r="AX27" s="54">
        <f t="shared" si="33"/>
        <v>0</v>
      </c>
      <c r="AY27" s="52">
        <f t="shared" si="34"/>
        <v>0</v>
      </c>
      <c r="AZ27" s="42">
        <f t="shared" si="35"/>
        <v>0</v>
      </c>
      <c r="BA27" s="43">
        <f t="shared" si="36"/>
        <v>0</v>
      </c>
      <c r="BB27" s="54">
        <f t="shared" si="37"/>
        <v>0</v>
      </c>
      <c r="BC27" s="52">
        <f t="shared" si="38"/>
        <v>0</v>
      </c>
      <c r="BD27" s="43">
        <f t="shared" si="39"/>
        <v>0</v>
      </c>
      <c r="BE27" s="43">
        <f t="shared" si="40"/>
        <v>0</v>
      </c>
      <c r="BF27" s="54">
        <f t="shared" si="41"/>
        <v>0</v>
      </c>
    </row>
    <row r="28" spans="1:58" x14ac:dyDescent="0.35">
      <c r="A28" s="8"/>
      <c r="B28" s="8"/>
      <c r="C28" s="11" t="str">
        <f>Stundenplan!C28</f>
        <v>KLP</v>
      </c>
      <c r="D28" s="11" t="str">
        <f>Stundenplan!D28</f>
        <v>KLP</v>
      </c>
      <c r="E28" s="11" t="str">
        <f>Stundenplan!E28</f>
        <v>KLP</v>
      </c>
      <c r="F28" s="11">
        <f>Stundenplan!F28</f>
        <v>0</v>
      </c>
      <c r="G28" s="11">
        <f>Stundenplan!G28</f>
        <v>0</v>
      </c>
      <c r="H28" s="11">
        <f>Stundenplan!H28</f>
        <v>0</v>
      </c>
      <c r="I28" s="11" t="str">
        <f>Stundenplan!I28</f>
        <v>KLP</v>
      </c>
      <c r="J28" s="11" t="str">
        <f>Stundenplan!J28</f>
        <v>KLP</v>
      </c>
      <c r="K28" s="11">
        <f>Stundenplan!K28</f>
        <v>0</v>
      </c>
      <c r="L28" s="11">
        <f>Stundenplan!L28</f>
        <v>0</v>
      </c>
      <c r="P28" s="39"/>
      <c r="Q28" s="45"/>
      <c r="R28" s="42"/>
      <c r="S28" s="42"/>
      <c r="T28" s="47"/>
      <c r="U28" s="52"/>
      <c r="V28" s="42"/>
      <c r="W28" s="43"/>
      <c r="X28" s="54"/>
      <c r="Y28" s="52"/>
      <c r="Z28" s="42"/>
      <c r="AA28" s="43"/>
      <c r="AB28" s="54"/>
      <c r="AC28" s="52"/>
      <c r="AD28" s="42"/>
      <c r="AE28" s="43"/>
      <c r="AF28" s="54"/>
      <c r="AG28" s="52"/>
      <c r="AH28" s="43"/>
      <c r="AI28" s="43"/>
      <c r="AJ28" s="54"/>
      <c r="AL28" s="39"/>
      <c r="AM28" s="45"/>
      <c r="AN28" s="42"/>
      <c r="AO28" s="42"/>
      <c r="AP28" s="47"/>
      <c r="AQ28" s="45"/>
      <c r="AR28" s="42"/>
      <c r="AS28" s="43"/>
      <c r="AT28" s="54"/>
      <c r="AU28" s="52"/>
      <c r="AV28" s="42"/>
      <c r="AW28" s="43"/>
      <c r="AX28" s="54"/>
      <c r="AY28" s="52"/>
      <c r="AZ28" s="42"/>
      <c r="BA28" s="43"/>
      <c r="BB28" s="54"/>
      <c r="BC28" s="52"/>
      <c r="BD28" s="43"/>
      <c r="BE28" s="43"/>
      <c r="BF28" s="54"/>
    </row>
    <row r="29" spans="1:58" x14ac:dyDescent="0.35">
      <c r="A29" s="8">
        <f>Stundenplan!A29</f>
        <v>0.5625</v>
      </c>
      <c r="B29" s="8">
        <f>Stundenplan!B29</f>
        <v>0.59375</v>
      </c>
      <c r="C29" s="11" t="str">
        <f>Stundenplan!C29</f>
        <v>Unt.</v>
      </c>
      <c r="D29" s="11" t="str">
        <f>Stundenplan!D29</f>
        <v>Unt.</v>
      </c>
      <c r="E29" s="11" t="str">
        <f>Stundenplan!E29</f>
        <v>Unt.</v>
      </c>
      <c r="F29" s="11">
        <f>Stundenplan!F29</f>
        <v>0</v>
      </c>
      <c r="G29" s="11">
        <f>Stundenplan!G29</f>
        <v>0</v>
      </c>
      <c r="H29" s="11">
        <f>Stundenplan!H29</f>
        <v>0</v>
      </c>
      <c r="I29" s="11" t="str">
        <f>Stundenplan!I29</f>
        <v>Sportkids</v>
      </c>
      <c r="J29" s="11" t="str">
        <f>Stundenplan!J29</f>
        <v>Unt.</v>
      </c>
      <c r="K29" s="11">
        <f>Stundenplan!K29</f>
        <v>0</v>
      </c>
      <c r="L29" s="11">
        <f>Stundenplan!L29</f>
        <v>0</v>
      </c>
      <c r="P29" s="39">
        <f t="shared" si="1"/>
        <v>3.125E-2</v>
      </c>
      <c r="Q29" s="45">
        <f t="shared" si="2"/>
        <v>0</v>
      </c>
      <c r="R29" s="42">
        <f t="shared" si="42"/>
        <v>0</v>
      </c>
      <c r="S29" s="42">
        <f t="shared" si="3"/>
        <v>0</v>
      </c>
      <c r="T29" s="47">
        <f t="shared" si="4"/>
        <v>0</v>
      </c>
      <c r="U29" s="52">
        <f t="shared" si="5"/>
        <v>0</v>
      </c>
      <c r="V29" s="42">
        <f t="shared" si="6"/>
        <v>0</v>
      </c>
      <c r="W29" s="43">
        <f t="shared" si="7"/>
        <v>0</v>
      </c>
      <c r="X29" s="54">
        <f t="shared" si="8"/>
        <v>0</v>
      </c>
      <c r="Y29" s="52">
        <f t="shared" si="9"/>
        <v>0</v>
      </c>
      <c r="Z29" s="42">
        <f t="shared" si="10"/>
        <v>0</v>
      </c>
      <c r="AA29" s="43">
        <f t="shared" si="11"/>
        <v>0</v>
      </c>
      <c r="AB29" s="54">
        <f t="shared" si="12"/>
        <v>0</v>
      </c>
      <c r="AC29" s="52">
        <f t="shared" si="13"/>
        <v>0</v>
      </c>
      <c r="AD29" s="42">
        <f t="shared" si="14"/>
        <v>0</v>
      </c>
      <c r="AE29" s="43">
        <f t="shared" si="15"/>
        <v>0</v>
      </c>
      <c r="AF29" s="54">
        <f t="shared" si="16"/>
        <v>0</v>
      </c>
      <c r="AG29" s="52">
        <f t="shared" si="17"/>
        <v>0</v>
      </c>
      <c r="AH29" s="43">
        <f t="shared" si="18"/>
        <v>0</v>
      </c>
      <c r="AI29" s="43">
        <f t="shared" si="19"/>
        <v>0</v>
      </c>
      <c r="AJ29" s="54">
        <f t="shared" si="20"/>
        <v>0</v>
      </c>
      <c r="AL29" s="39">
        <f t="shared" si="21"/>
        <v>3.125E-2</v>
      </c>
      <c r="AM29" s="45">
        <f t="shared" si="22"/>
        <v>0</v>
      </c>
      <c r="AN29" s="42">
        <f t="shared" si="23"/>
        <v>0</v>
      </c>
      <c r="AO29" s="42">
        <f t="shared" si="24"/>
        <v>0</v>
      </c>
      <c r="AP29" s="47">
        <f t="shared" si="25"/>
        <v>0</v>
      </c>
      <c r="AQ29" s="45">
        <f t="shared" si="26"/>
        <v>0</v>
      </c>
      <c r="AR29" s="42">
        <f t="shared" si="27"/>
        <v>0</v>
      </c>
      <c r="AS29" s="43">
        <f t="shared" si="28"/>
        <v>0</v>
      </c>
      <c r="AT29" s="54">
        <f t="shared" si="29"/>
        <v>0</v>
      </c>
      <c r="AU29" s="52">
        <f t="shared" si="30"/>
        <v>0</v>
      </c>
      <c r="AV29" s="42">
        <f t="shared" si="31"/>
        <v>0</v>
      </c>
      <c r="AW29" s="43">
        <f t="shared" si="32"/>
        <v>0</v>
      </c>
      <c r="AX29" s="54">
        <f t="shared" si="33"/>
        <v>0</v>
      </c>
      <c r="AY29" s="52">
        <f t="shared" si="34"/>
        <v>0</v>
      </c>
      <c r="AZ29" s="42">
        <f t="shared" si="35"/>
        <v>0</v>
      </c>
      <c r="BA29" s="43">
        <f t="shared" si="36"/>
        <v>0</v>
      </c>
      <c r="BB29" s="54">
        <f t="shared" si="37"/>
        <v>0</v>
      </c>
      <c r="BC29" s="52">
        <f t="shared" si="38"/>
        <v>0</v>
      </c>
      <c r="BD29" s="43">
        <f t="shared" si="39"/>
        <v>0</v>
      </c>
      <c r="BE29" s="43">
        <f t="shared" si="40"/>
        <v>0</v>
      </c>
      <c r="BF29" s="54">
        <f t="shared" si="41"/>
        <v>0</v>
      </c>
    </row>
    <row r="30" spans="1:58" x14ac:dyDescent="0.35">
      <c r="A30" s="8"/>
      <c r="B30" s="8"/>
      <c r="C30" s="11" t="str">
        <f>Stundenplan!C30</f>
        <v>KLP</v>
      </c>
      <c r="D30" s="11" t="str">
        <f>Stundenplan!D30</f>
        <v>KLP</v>
      </c>
      <c r="E30" s="11" t="str">
        <f>Stundenplan!E30</f>
        <v>KLP</v>
      </c>
      <c r="F30" s="11">
        <f>Stundenplan!F30</f>
        <v>0</v>
      </c>
      <c r="G30" s="11">
        <f>Stundenplan!G30</f>
        <v>0</v>
      </c>
      <c r="H30" s="11">
        <f>Stundenplan!H30</f>
        <v>0</v>
      </c>
      <c r="I30" s="11" t="str">
        <f>Stundenplan!I30</f>
        <v>Andere LP</v>
      </c>
      <c r="J30" s="11" t="str">
        <f>Stundenplan!J30</f>
        <v>KLP</v>
      </c>
      <c r="K30" s="11">
        <f>Stundenplan!K30</f>
        <v>0</v>
      </c>
      <c r="L30" s="11">
        <f>Stundenplan!L30</f>
        <v>0</v>
      </c>
      <c r="P30" s="39"/>
      <c r="Q30" s="45"/>
      <c r="R30" s="42"/>
      <c r="S30" s="42"/>
      <c r="T30" s="47"/>
      <c r="U30" s="52"/>
      <c r="V30" s="42"/>
      <c r="W30" s="43"/>
      <c r="X30" s="54"/>
      <c r="Y30" s="52"/>
      <c r="Z30" s="42"/>
      <c r="AA30" s="43"/>
      <c r="AB30" s="54"/>
      <c r="AC30" s="52"/>
      <c r="AD30" s="42"/>
      <c r="AE30" s="43"/>
      <c r="AF30" s="54"/>
      <c r="AG30" s="52"/>
      <c r="AH30" s="43"/>
      <c r="AI30" s="43"/>
      <c r="AJ30" s="54"/>
      <c r="AL30" s="39"/>
      <c r="AM30" s="45"/>
      <c r="AN30" s="42"/>
      <c r="AO30" s="42"/>
      <c r="AP30" s="47"/>
      <c r="AQ30" s="45"/>
      <c r="AR30" s="42"/>
      <c r="AS30" s="43"/>
      <c r="AT30" s="54"/>
      <c r="AU30" s="52"/>
      <c r="AV30" s="42"/>
      <c r="AW30" s="43"/>
      <c r="AX30" s="54"/>
      <c r="AY30" s="52"/>
      <c r="AZ30" s="42"/>
      <c r="BA30" s="43"/>
      <c r="BB30" s="54"/>
      <c r="BC30" s="52"/>
      <c r="BD30" s="43"/>
      <c r="BE30" s="43"/>
      <c r="BF30" s="54"/>
    </row>
    <row r="31" spans="1:58" x14ac:dyDescent="0.35">
      <c r="A31" s="8">
        <f>Stundenplan!A31</f>
        <v>0.59722222222222221</v>
      </c>
      <c r="B31" s="8">
        <f>Stundenplan!B31</f>
        <v>0.62847222222222221</v>
      </c>
      <c r="C31" s="11" t="str">
        <f>Stundenplan!C31</f>
        <v>Unt.</v>
      </c>
      <c r="D31" s="11" t="str">
        <f>Stundenplan!D31</f>
        <v>Unt.</v>
      </c>
      <c r="E31" s="11" t="str">
        <f>Stundenplan!E31</f>
        <v>Unt.</v>
      </c>
      <c r="F31" s="11">
        <f>Stundenplan!F31</f>
        <v>0</v>
      </c>
      <c r="G31" s="11">
        <f>Stundenplan!G31</f>
        <v>0</v>
      </c>
      <c r="H31" s="11">
        <f>Stundenplan!H31</f>
        <v>0</v>
      </c>
      <c r="I31" s="11" t="str">
        <f>Stundenplan!I31</f>
        <v>Sportkids</v>
      </c>
      <c r="J31" s="11" t="str">
        <f>Stundenplan!J31</f>
        <v>Unt.</v>
      </c>
      <c r="K31" s="11">
        <f>Stundenplan!K31</f>
        <v>0</v>
      </c>
      <c r="L31" s="11">
        <f>Stundenplan!L31</f>
        <v>0</v>
      </c>
      <c r="P31" s="39">
        <f t="shared" si="1"/>
        <v>3.125E-2</v>
      </c>
      <c r="Q31" s="45">
        <f t="shared" si="2"/>
        <v>0</v>
      </c>
      <c r="R31" s="42">
        <f t="shared" si="42"/>
        <v>0</v>
      </c>
      <c r="S31" s="42">
        <f t="shared" si="3"/>
        <v>0</v>
      </c>
      <c r="T31" s="47">
        <f t="shared" si="4"/>
        <v>0</v>
      </c>
      <c r="U31" s="52">
        <f t="shared" si="5"/>
        <v>0</v>
      </c>
      <c r="V31" s="42">
        <f t="shared" si="6"/>
        <v>0</v>
      </c>
      <c r="W31" s="43">
        <f t="shared" si="7"/>
        <v>0</v>
      </c>
      <c r="X31" s="54">
        <f t="shared" si="8"/>
        <v>0</v>
      </c>
      <c r="Y31" s="52">
        <f t="shared" si="9"/>
        <v>0</v>
      </c>
      <c r="Z31" s="42">
        <f t="shared" si="10"/>
        <v>0</v>
      </c>
      <c r="AA31" s="43">
        <f t="shared" si="11"/>
        <v>0</v>
      </c>
      <c r="AB31" s="54">
        <f t="shared" si="12"/>
        <v>0</v>
      </c>
      <c r="AC31" s="52">
        <f t="shared" si="13"/>
        <v>0</v>
      </c>
      <c r="AD31" s="42">
        <f t="shared" si="14"/>
        <v>0</v>
      </c>
      <c r="AE31" s="43">
        <f t="shared" si="15"/>
        <v>0</v>
      </c>
      <c r="AF31" s="54">
        <f t="shared" si="16"/>
        <v>0</v>
      </c>
      <c r="AG31" s="52">
        <f t="shared" si="17"/>
        <v>0</v>
      </c>
      <c r="AH31" s="43">
        <f t="shared" si="18"/>
        <v>0</v>
      </c>
      <c r="AI31" s="43">
        <f t="shared" si="19"/>
        <v>0</v>
      </c>
      <c r="AJ31" s="54">
        <f t="shared" si="20"/>
        <v>0</v>
      </c>
      <c r="AL31" s="39">
        <f t="shared" si="21"/>
        <v>3.125E-2</v>
      </c>
      <c r="AM31" s="45">
        <f t="shared" si="22"/>
        <v>0</v>
      </c>
      <c r="AN31" s="42">
        <f t="shared" si="23"/>
        <v>0</v>
      </c>
      <c r="AO31" s="42">
        <f t="shared" si="24"/>
        <v>0</v>
      </c>
      <c r="AP31" s="47">
        <f t="shared" si="25"/>
        <v>0</v>
      </c>
      <c r="AQ31" s="45">
        <f t="shared" si="26"/>
        <v>0</v>
      </c>
      <c r="AR31" s="42">
        <f t="shared" si="27"/>
        <v>0</v>
      </c>
      <c r="AS31" s="43">
        <f t="shared" si="28"/>
        <v>0</v>
      </c>
      <c r="AT31" s="54">
        <f t="shared" si="29"/>
        <v>0</v>
      </c>
      <c r="AU31" s="52">
        <f t="shared" si="30"/>
        <v>0</v>
      </c>
      <c r="AV31" s="42">
        <f t="shared" si="31"/>
        <v>0</v>
      </c>
      <c r="AW31" s="43">
        <f t="shared" si="32"/>
        <v>0</v>
      </c>
      <c r="AX31" s="54">
        <f t="shared" si="33"/>
        <v>0</v>
      </c>
      <c r="AY31" s="52">
        <f t="shared" si="34"/>
        <v>0</v>
      </c>
      <c r="AZ31" s="42">
        <f t="shared" si="35"/>
        <v>0</v>
      </c>
      <c r="BA31" s="43">
        <f t="shared" si="36"/>
        <v>0</v>
      </c>
      <c r="BB31" s="54">
        <f t="shared" si="37"/>
        <v>0</v>
      </c>
      <c r="BC31" s="52">
        <f t="shared" si="38"/>
        <v>0</v>
      </c>
      <c r="BD31" s="43">
        <f t="shared" si="39"/>
        <v>0</v>
      </c>
      <c r="BE31" s="43">
        <f t="shared" si="40"/>
        <v>0</v>
      </c>
      <c r="BF31" s="54">
        <f t="shared" si="41"/>
        <v>0</v>
      </c>
    </row>
    <row r="32" spans="1:58" x14ac:dyDescent="0.35">
      <c r="A32" s="8"/>
      <c r="B32" s="8"/>
      <c r="C32" s="11" t="str">
        <f>Stundenplan!C32</f>
        <v>KLP</v>
      </c>
      <c r="D32" s="11" t="str">
        <f>Stundenplan!D32</f>
        <v>KLP</v>
      </c>
      <c r="E32" s="11" t="str">
        <f>Stundenplan!E32</f>
        <v>KLP</v>
      </c>
      <c r="F32" s="11">
        <f>Stundenplan!F32</f>
        <v>0</v>
      </c>
      <c r="G32" s="11">
        <f>Stundenplan!G32</f>
        <v>0</v>
      </c>
      <c r="H32" s="11">
        <f>Stundenplan!H32</f>
        <v>0</v>
      </c>
      <c r="I32" s="11" t="str">
        <f>Stundenplan!I32</f>
        <v>Andere LP</v>
      </c>
      <c r="J32" s="11" t="str">
        <f>Stundenplan!J32</f>
        <v>KLP</v>
      </c>
      <c r="K32" s="11">
        <f>Stundenplan!K32</f>
        <v>0</v>
      </c>
      <c r="L32" s="11">
        <f>Stundenplan!L32</f>
        <v>0</v>
      </c>
      <c r="P32" s="39"/>
      <c r="Q32" s="45"/>
      <c r="R32" s="42"/>
      <c r="S32" s="42"/>
      <c r="T32" s="47"/>
      <c r="U32" s="52"/>
      <c r="V32" s="42"/>
      <c r="W32" s="43"/>
      <c r="X32" s="54"/>
      <c r="Y32" s="52"/>
      <c r="Z32" s="42"/>
      <c r="AA32" s="43"/>
      <c r="AB32" s="54"/>
      <c r="AC32" s="52"/>
      <c r="AD32" s="42"/>
      <c r="AE32" s="43"/>
      <c r="AF32" s="54"/>
      <c r="AG32" s="52"/>
      <c r="AH32" s="43"/>
      <c r="AI32" s="43"/>
      <c r="AJ32" s="54"/>
      <c r="AL32" s="39"/>
      <c r="AM32" s="45"/>
      <c r="AN32" s="42"/>
      <c r="AO32" s="42"/>
      <c r="AP32" s="47"/>
      <c r="AQ32" s="45"/>
      <c r="AR32" s="42"/>
      <c r="AS32" s="43"/>
      <c r="AT32" s="54"/>
      <c r="AU32" s="52"/>
      <c r="AV32" s="42"/>
      <c r="AW32" s="43"/>
      <c r="AX32" s="54"/>
      <c r="AY32" s="52"/>
      <c r="AZ32" s="42"/>
      <c r="BA32" s="43"/>
      <c r="BB32" s="54"/>
      <c r="BC32" s="52"/>
      <c r="BD32" s="43"/>
      <c r="BE32" s="43"/>
      <c r="BF32" s="54"/>
    </row>
    <row r="33" spans="1:58" x14ac:dyDescent="0.35">
      <c r="A33" s="8">
        <f>Stundenplan!A33</f>
        <v>0.62847222222222221</v>
      </c>
      <c r="B33" s="8">
        <f>Stundenplan!B33</f>
        <v>0.63888888888888895</v>
      </c>
      <c r="C33" s="11" t="str">
        <f>Stundenplan!C33</f>
        <v>Pause</v>
      </c>
      <c r="D33" s="11" t="str">
        <f>Stundenplan!D33</f>
        <v>Pause</v>
      </c>
      <c r="E33" s="11" t="str">
        <f>Stundenplan!E33</f>
        <v>Pause</v>
      </c>
      <c r="F33" s="11" t="str">
        <f>Stundenplan!F33</f>
        <v>Pause</v>
      </c>
      <c r="G33" s="11">
        <f>Stundenplan!G33</f>
        <v>0</v>
      </c>
      <c r="H33" s="11">
        <f>Stundenplan!H33</f>
        <v>0</v>
      </c>
      <c r="I33" s="11">
        <f>Stundenplan!I33</f>
        <v>0</v>
      </c>
      <c r="J33" s="11">
        <f>Stundenplan!J33</f>
        <v>0</v>
      </c>
      <c r="K33" s="11">
        <f>Stundenplan!K33</f>
        <v>0</v>
      </c>
      <c r="L33" s="11">
        <f>Stundenplan!L33</f>
        <v>0</v>
      </c>
      <c r="P33" s="39">
        <f t="shared" si="1"/>
        <v>1.0416666666666741E-2</v>
      </c>
      <c r="Q33" s="45">
        <f t="shared" si="2"/>
        <v>0</v>
      </c>
      <c r="R33" s="42">
        <f t="shared" si="42"/>
        <v>0</v>
      </c>
      <c r="S33" s="42">
        <f t="shared" si="3"/>
        <v>0</v>
      </c>
      <c r="T33" s="47">
        <f t="shared" si="4"/>
        <v>0</v>
      </c>
      <c r="U33" s="52">
        <f t="shared" si="5"/>
        <v>0</v>
      </c>
      <c r="V33" s="42">
        <f t="shared" si="6"/>
        <v>0</v>
      </c>
      <c r="W33" s="43">
        <f t="shared" si="7"/>
        <v>0</v>
      </c>
      <c r="X33" s="54">
        <f t="shared" si="8"/>
        <v>0</v>
      </c>
      <c r="Y33" s="52">
        <f t="shared" si="9"/>
        <v>0</v>
      </c>
      <c r="Z33" s="42">
        <f t="shared" si="10"/>
        <v>0</v>
      </c>
      <c r="AA33" s="43">
        <f t="shared" si="11"/>
        <v>0</v>
      </c>
      <c r="AB33" s="54">
        <f t="shared" si="12"/>
        <v>0</v>
      </c>
      <c r="AC33" s="52">
        <f t="shared" si="13"/>
        <v>0</v>
      </c>
      <c r="AD33" s="42">
        <f t="shared" si="14"/>
        <v>0</v>
      </c>
      <c r="AE33" s="43">
        <f t="shared" si="15"/>
        <v>0</v>
      </c>
      <c r="AF33" s="54">
        <f t="shared" si="16"/>
        <v>0</v>
      </c>
      <c r="AG33" s="52">
        <f t="shared" si="17"/>
        <v>0</v>
      </c>
      <c r="AH33" s="43">
        <f t="shared" si="18"/>
        <v>0</v>
      </c>
      <c r="AI33" s="43">
        <f t="shared" si="19"/>
        <v>0</v>
      </c>
      <c r="AJ33" s="54">
        <f t="shared" si="20"/>
        <v>0</v>
      </c>
      <c r="AL33" s="39">
        <f t="shared" si="21"/>
        <v>1.0416666666666741E-2</v>
      </c>
      <c r="AM33" s="45">
        <f t="shared" si="22"/>
        <v>0</v>
      </c>
      <c r="AN33" s="42">
        <f t="shared" si="23"/>
        <v>0</v>
      </c>
      <c r="AO33" s="42">
        <f t="shared" si="24"/>
        <v>0</v>
      </c>
      <c r="AP33" s="47">
        <f t="shared" si="25"/>
        <v>0</v>
      </c>
      <c r="AQ33" s="45">
        <f t="shared" si="26"/>
        <v>0</v>
      </c>
      <c r="AR33" s="42">
        <f t="shared" si="27"/>
        <v>0</v>
      </c>
      <c r="AS33" s="43">
        <f t="shared" si="28"/>
        <v>0</v>
      </c>
      <c r="AT33" s="54">
        <f t="shared" si="29"/>
        <v>0</v>
      </c>
      <c r="AU33" s="52">
        <f t="shared" si="30"/>
        <v>0</v>
      </c>
      <c r="AV33" s="42">
        <f t="shared" si="31"/>
        <v>0</v>
      </c>
      <c r="AW33" s="43">
        <f t="shared" si="32"/>
        <v>0</v>
      </c>
      <c r="AX33" s="54">
        <f t="shared" si="33"/>
        <v>0</v>
      </c>
      <c r="AY33" s="52">
        <f t="shared" si="34"/>
        <v>0</v>
      </c>
      <c r="AZ33" s="42">
        <f t="shared" si="35"/>
        <v>0</v>
      </c>
      <c r="BA33" s="43">
        <f t="shared" si="36"/>
        <v>0</v>
      </c>
      <c r="BB33" s="54">
        <f t="shared" si="37"/>
        <v>0</v>
      </c>
      <c r="BC33" s="52">
        <f t="shared" si="38"/>
        <v>0</v>
      </c>
      <c r="BD33" s="43">
        <f t="shared" si="39"/>
        <v>0</v>
      </c>
      <c r="BE33" s="43">
        <f t="shared" si="40"/>
        <v>0</v>
      </c>
      <c r="BF33" s="54">
        <f t="shared" si="41"/>
        <v>0</v>
      </c>
    </row>
    <row r="34" spans="1:58" x14ac:dyDescent="0.35">
      <c r="A34" s="8"/>
      <c r="B34" s="8"/>
      <c r="C34" s="11" t="str">
        <f>Stundenplan!C34</f>
        <v>*</v>
      </c>
      <c r="D34" s="11" t="str">
        <f>Stundenplan!D34</f>
        <v>*</v>
      </c>
      <c r="E34" s="11" t="str">
        <f>Stundenplan!E34</f>
        <v>*</v>
      </c>
      <c r="F34" s="11" t="str">
        <f>Stundenplan!F34</f>
        <v>*</v>
      </c>
      <c r="G34" s="11">
        <f>Stundenplan!G34</f>
        <v>0</v>
      </c>
      <c r="H34" s="11">
        <f>Stundenplan!H34</f>
        <v>0</v>
      </c>
      <c r="I34" s="11">
        <f>Stundenplan!I34</f>
        <v>0</v>
      </c>
      <c r="J34" s="11">
        <f>Stundenplan!J34</f>
        <v>0</v>
      </c>
      <c r="K34" s="11">
        <f>Stundenplan!K34</f>
        <v>0</v>
      </c>
      <c r="L34" s="11">
        <f>Stundenplan!L34</f>
        <v>0</v>
      </c>
      <c r="P34" s="39"/>
      <c r="Q34" s="45"/>
      <c r="R34" s="42"/>
      <c r="S34" s="42"/>
      <c r="T34" s="47"/>
      <c r="U34" s="52"/>
      <c r="V34" s="42"/>
      <c r="W34" s="43"/>
      <c r="X34" s="54"/>
      <c r="Y34" s="52"/>
      <c r="Z34" s="42"/>
      <c r="AA34" s="43"/>
      <c r="AB34" s="54"/>
      <c r="AC34" s="52"/>
      <c r="AD34" s="42"/>
      <c r="AE34" s="43"/>
      <c r="AF34" s="54"/>
      <c r="AG34" s="52"/>
      <c r="AH34" s="43"/>
      <c r="AI34" s="43"/>
      <c r="AJ34" s="54"/>
      <c r="AL34" s="39"/>
      <c r="AM34" s="45"/>
      <c r="AN34" s="42"/>
      <c r="AO34" s="42"/>
      <c r="AP34" s="47"/>
      <c r="AQ34" s="45"/>
      <c r="AR34" s="42"/>
      <c r="AS34" s="43"/>
      <c r="AT34" s="54"/>
      <c r="AU34" s="52"/>
      <c r="AV34" s="42"/>
      <c r="AW34" s="43"/>
      <c r="AX34" s="54"/>
      <c r="AY34" s="52"/>
      <c r="AZ34" s="42"/>
      <c r="BA34" s="43"/>
      <c r="BB34" s="54"/>
      <c r="BC34" s="52"/>
      <c r="BD34" s="43"/>
      <c r="BE34" s="43"/>
      <c r="BF34" s="54"/>
    </row>
    <row r="35" spans="1:58" x14ac:dyDescent="0.35">
      <c r="A35" s="8">
        <f>Stundenplan!A35</f>
        <v>0.63888888888888895</v>
      </c>
      <c r="B35" s="8">
        <f>Stundenplan!B35</f>
        <v>0.67013888888888884</v>
      </c>
      <c r="C35" s="11" t="str">
        <f>Stundenplan!C35</f>
        <v>MFE</v>
      </c>
      <c r="D35" s="11" t="str">
        <f>Stundenplan!D35</f>
        <v>MFE</v>
      </c>
      <c r="E35" s="11" t="str">
        <f>Stundenplan!E35</f>
        <v>Besp./KLL</v>
      </c>
      <c r="F35" s="11">
        <f>Stundenplan!F35</f>
        <v>0</v>
      </c>
      <c r="G35" s="11">
        <f>Stundenplan!G35</f>
        <v>0</v>
      </c>
      <c r="H35" s="11">
        <f>Stundenplan!H35</f>
        <v>0</v>
      </c>
      <c r="I35" s="11">
        <f>Stundenplan!I35</f>
        <v>0</v>
      </c>
      <c r="J35" s="11">
        <f>Stundenplan!J35</f>
        <v>0</v>
      </c>
      <c r="K35" s="11">
        <f>Stundenplan!K35</f>
        <v>0</v>
      </c>
      <c r="L35" s="11">
        <f>Stundenplan!L35</f>
        <v>0</v>
      </c>
      <c r="P35" s="39">
        <f t="shared" si="1"/>
        <v>3.1249999999999889E-2</v>
      </c>
      <c r="Q35" s="45">
        <f t="shared" si="2"/>
        <v>0</v>
      </c>
      <c r="R35" s="42">
        <f t="shared" si="42"/>
        <v>0</v>
      </c>
      <c r="S35" s="42">
        <f t="shared" si="3"/>
        <v>0</v>
      </c>
      <c r="T35" s="47">
        <f t="shared" si="4"/>
        <v>0</v>
      </c>
      <c r="U35" s="52">
        <f t="shared" si="5"/>
        <v>0</v>
      </c>
      <c r="V35" s="42">
        <f t="shared" si="6"/>
        <v>0</v>
      </c>
      <c r="W35" s="43">
        <f t="shared" si="7"/>
        <v>0</v>
      </c>
      <c r="X35" s="54">
        <f t="shared" si="8"/>
        <v>0</v>
      </c>
      <c r="Y35" s="52">
        <f t="shared" si="9"/>
        <v>0</v>
      </c>
      <c r="Z35" s="42">
        <f t="shared" si="10"/>
        <v>0</v>
      </c>
      <c r="AA35" s="43">
        <f t="shared" si="11"/>
        <v>0</v>
      </c>
      <c r="AB35" s="54">
        <f t="shared" si="12"/>
        <v>0</v>
      </c>
      <c r="AC35" s="52">
        <f t="shared" si="13"/>
        <v>0</v>
      </c>
      <c r="AD35" s="42">
        <f t="shared" si="14"/>
        <v>0</v>
      </c>
      <c r="AE35" s="43">
        <f t="shared" si="15"/>
        <v>0</v>
      </c>
      <c r="AF35" s="54">
        <f t="shared" si="16"/>
        <v>0</v>
      </c>
      <c r="AG35" s="52">
        <f t="shared" si="17"/>
        <v>0</v>
      </c>
      <c r="AH35" s="43">
        <f t="shared" si="18"/>
        <v>0</v>
      </c>
      <c r="AI35" s="43">
        <f t="shared" si="19"/>
        <v>0</v>
      </c>
      <c r="AJ35" s="54">
        <f t="shared" si="20"/>
        <v>0</v>
      </c>
      <c r="AL35" s="39">
        <f t="shared" si="21"/>
        <v>3.1249999999999889E-2</v>
      </c>
      <c r="AM35" s="45">
        <f t="shared" si="22"/>
        <v>0</v>
      </c>
      <c r="AN35" s="42">
        <f t="shared" si="23"/>
        <v>0</v>
      </c>
      <c r="AO35" s="42">
        <f t="shared" si="24"/>
        <v>0</v>
      </c>
      <c r="AP35" s="47">
        <f t="shared" si="25"/>
        <v>0</v>
      </c>
      <c r="AQ35" s="45">
        <f t="shared" si="26"/>
        <v>0</v>
      </c>
      <c r="AR35" s="42">
        <f t="shared" si="27"/>
        <v>0</v>
      </c>
      <c r="AS35" s="43">
        <f t="shared" si="28"/>
        <v>0</v>
      </c>
      <c r="AT35" s="54">
        <f t="shared" si="29"/>
        <v>0</v>
      </c>
      <c r="AU35" s="52">
        <f t="shared" si="30"/>
        <v>0</v>
      </c>
      <c r="AV35" s="42">
        <f t="shared" si="31"/>
        <v>0</v>
      </c>
      <c r="AW35" s="43">
        <f t="shared" si="32"/>
        <v>0</v>
      </c>
      <c r="AX35" s="54">
        <f t="shared" si="33"/>
        <v>0</v>
      </c>
      <c r="AY35" s="52">
        <f t="shared" si="34"/>
        <v>0</v>
      </c>
      <c r="AZ35" s="42">
        <f t="shared" si="35"/>
        <v>0</v>
      </c>
      <c r="BA35" s="43">
        <f t="shared" si="36"/>
        <v>0</v>
      </c>
      <c r="BB35" s="54">
        <f t="shared" si="37"/>
        <v>0</v>
      </c>
      <c r="BC35" s="52">
        <f t="shared" si="38"/>
        <v>0</v>
      </c>
      <c r="BD35" s="43">
        <f t="shared" si="39"/>
        <v>0</v>
      </c>
      <c r="BE35" s="43">
        <f t="shared" si="40"/>
        <v>0</v>
      </c>
      <c r="BF35" s="54">
        <f t="shared" si="41"/>
        <v>0</v>
      </c>
    </row>
    <row r="36" spans="1:58" x14ac:dyDescent="0.35">
      <c r="A36" s="8"/>
      <c r="B36" s="8"/>
      <c r="C36" s="11" t="str">
        <f>Stundenplan!C36</f>
        <v>Andere LP</v>
      </c>
      <c r="D36" s="11" t="str">
        <f>Stundenplan!D36</f>
        <v>Andere LP</v>
      </c>
      <c r="E36" s="11" t="str">
        <f>Stundenplan!E36</f>
        <v>KLP</v>
      </c>
      <c r="F36" s="11">
        <f>Stundenplan!F36</f>
        <v>0</v>
      </c>
      <c r="G36" s="11">
        <f>Stundenplan!G36</f>
        <v>0</v>
      </c>
      <c r="H36" s="11">
        <f>Stundenplan!H36</f>
        <v>0</v>
      </c>
      <c r="I36" s="11">
        <f>Stundenplan!I36</f>
        <v>0</v>
      </c>
      <c r="J36" s="11">
        <f>Stundenplan!J36</f>
        <v>0</v>
      </c>
      <c r="K36" s="11">
        <f>Stundenplan!K36</f>
        <v>0</v>
      </c>
      <c r="L36" s="11">
        <f>Stundenplan!L36</f>
        <v>0</v>
      </c>
      <c r="P36" s="39"/>
      <c r="Q36" s="45"/>
      <c r="R36" s="42"/>
      <c r="S36" s="42"/>
      <c r="T36" s="47"/>
      <c r="U36" s="52"/>
      <c r="V36" s="42"/>
      <c r="W36" s="43"/>
      <c r="X36" s="54"/>
      <c r="Y36" s="52"/>
      <c r="Z36" s="42"/>
      <c r="AA36" s="43"/>
      <c r="AB36" s="54"/>
      <c r="AC36" s="52"/>
      <c r="AD36" s="42"/>
      <c r="AE36" s="43"/>
      <c r="AF36" s="54"/>
      <c r="AG36" s="52"/>
      <c r="AH36" s="43"/>
      <c r="AI36" s="43"/>
      <c r="AJ36" s="54"/>
      <c r="AL36" s="39"/>
      <c r="AM36" s="45"/>
      <c r="AN36" s="42"/>
      <c r="AO36" s="42"/>
      <c r="AP36" s="47"/>
      <c r="AQ36" s="45"/>
      <c r="AR36" s="42"/>
      <c r="AS36" s="43"/>
      <c r="AT36" s="54"/>
      <c r="AU36" s="52"/>
      <c r="AV36" s="42"/>
      <c r="AW36" s="43"/>
      <c r="AX36" s="54"/>
      <c r="AY36" s="52"/>
      <c r="AZ36" s="42"/>
      <c r="BA36" s="43"/>
      <c r="BB36" s="54"/>
      <c r="BC36" s="52"/>
      <c r="BD36" s="43"/>
      <c r="BE36" s="43"/>
      <c r="BF36" s="54"/>
    </row>
    <row r="37" spans="1:58" x14ac:dyDescent="0.35">
      <c r="A37" s="8">
        <f>Stundenplan!A37</f>
        <v>0.67361111111111116</v>
      </c>
      <c r="B37" s="8">
        <f>Stundenplan!B37</f>
        <v>0.67708333333333337</v>
      </c>
      <c r="C37" s="11">
        <f>Stundenplan!C37</f>
        <v>0</v>
      </c>
      <c r="D37" s="11">
        <f>Stundenplan!D37</f>
        <v>0</v>
      </c>
      <c r="E37" s="11">
        <f>Stundenplan!E37</f>
        <v>0</v>
      </c>
      <c r="F37" s="11">
        <f>Stundenplan!F37</f>
        <v>0</v>
      </c>
      <c r="G37" s="11">
        <f>Stundenplan!G37</f>
        <v>0</v>
      </c>
      <c r="H37" s="11">
        <f>Stundenplan!H37</f>
        <v>0</v>
      </c>
      <c r="I37" s="11">
        <f>Stundenplan!I37</f>
        <v>0</v>
      </c>
      <c r="J37" s="11">
        <f>Stundenplan!J37</f>
        <v>0</v>
      </c>
      <c r="K37" s="11">
        <f>Stundenplan!K37</f>
        <v>0</v>
      </c>
      <c r="L37" s="11">
        <f>Stundenplan!L37</f>
        <v>0</v>
      </c>
      <c r="P37" s="39">
        <f t="shared" si="1"/>
        <v>3.4722222222222099E-3</v>
      </c>
      <c r="Q37" s="45">
        <f t="shared" si="2"/>
        <v>0</v>
      </c>
      <c r="R37" s="42">
        <f t="shared" si="42"/>
        <v>0</v>
      </c>
      <c r="S37" s="42">
        <f t="shared" si="3"/>
        <v>0</v>
      </c>
      <c r="T37" s="47">
        <f t="shared" si="4"/>
        <v>0</v>
      </c>
      <c r="U37" s="52">
        <f t="shared" si="5"/>
        <v>0</v>
      </c>
      <c r="V37" s="42">
        <f t="shared" si="6"/>
        <v>0</v>
      </c>
      <c r="W37" s="43">
        <f t="shared" si="7"/>
        <v>0</v>
      </c>
      <c r="X37" s="54">
        <f t="shared" si="8"/>
        <v>0</v>
      </c>
      <c r="Y37" s="52">
        <f t="shared" si="9"/>
        <v>0</v>
      </c>
      <c r="Z37" s="42">
        <f t="shared" si="10"/>
        <v>0</v>
      </c>
      <c r="AA37" s="43">
        <f t="shared" si="11"/>
        <v>0</v>
      </c>
      <c r="AB37" s="54">
        <f t="shared" si="12"/>
        <v>0</v>
      </c>
      <c r="AC37" s="52">
        <f t="shared" si="13"/>
        <v>0</v>
      </c>
      <c r="AD37" s="42">
        <f t="shared" si="14"/>
        <v>0</v>
      </c>
      <c r="AE37" s="43">
        <f t="shared" si="15"/>
        <v>0</v>
      </c>
      <c r="AF37" s="54">
        <f t="shared" si="16"/>
        <v>0</v>
      </c>
      <c r="AG37" s="52">
        <f t="shared" si="17"/>
        <v>0</v>
      </c>
      <c r="AH37" s="43">
        <f t="shared" si="18"/>
        <v>0</v>
      </c>
      <c r="AI37" s="43">
        <f t="shared" si="19"/>
        <v>0</v>
      </c>
      <c r="AJ37" s="54">
        <f t="shared" si="20"/>
        <v>0</v>
      </c>
      <c r="AL37" s="39">
        <f t="shared" si="21"/>
        <v>3.4722222222222099E-3</v>
      </c>
      <c r="AM37" s="45">
        <f t="shared" si="22"/>
        <v>0</v>
      </c>
      <c r="AN37" s="42">
        <f t="shared" si="23"/>
        <v>0</v>
      </c>
      <c r="AO37" s="42">
        <f t="shared" si="24"/>
        <v>0</v>
      </c>
      <c r="AP37" s="47">
        <f t="shared" si="25"/>
        <v>0</v>
      </c>
      <c r="AQ37" s="45">
        <f t="shared" si="26"/>
        <v>0</v>
      </c>
      <c r="AR37" s="42">
        <f t="shared" si="27"/>
        <v>0</v>
      </c>
      <c r="AS37" s="43">
        <f t="shared" si="28"/>
        <v>0</v>
      </c>
      <c r="AT37" s="54">
        <f t="shared" si="29"/>
        <v>0</v>
      </c>
      <c r="AU37" s="52">
        <f t="shared" si="30"/>
        <v>0</v>
      </c>
      <c r="AV37" s="42">
        <f t="shared" si="31"/>
        <v>0</v>
      </c>
      <c r="AW37" s="43">
        <f t="shared" si="32"/>
        <v>0</v>
      </c>
      <c r="AX37" s="54">
        <f t="shared" si="33"/>
        <v>0</v>
      </c>
      <c r="AY37" s="52">
        <f t="shared" si="34"/>
        <v>0</v>
      </c>
      <c r="AZ37" s="42">
        <f t="shared" si="35"/>
        <v>0</v>
      </c>
      <c r="BA37" s="43">
        <f t="shared" si="36"/>
        <v>0</v>
      </c>
      <c r="BB37" s="54">
        <f t="shared" si="37"/>
        <v>0</v>
      </c>
      <c r="BC37" s="52">
        <f t="shared" si="38"/>
        <v>0</v>
      </c>
      <c r="BD37" s="43">
        <f t="shared" si="39"/>
        <v>0</v>
      </c>
      <c r="BE37" s="43">
        <f t="shared" si="40"/>
        <v>0</v>
      </c>
      <c r="BF37" s="54">
        <f t="shared" si="41"/>
        <v>0</v>
      </c>
    </row>
    <row r="38" spans="1:58" x14ac:dyDescent="0.35">
      <c r="A38" s="8"/>
      <c r="B38" s="8"/>
      <c r="C38" s="11">
        <f>Stundenplan!C38</f>
        <v>0</v>
      </c>
      <c r="D38" s="11">
        <f>Stundenplan!D38</f>
        <v>0</v>
      </c>
      <c r="E38" s="11">
        <f>Stundenplan!E38</f>
        <v>0</v>
      </c>
      <c r="F38" s="11">
        <f>Stundenplan!F38</f>
        <v>0</v>
      </c>
      <c r="G38" s="11">
        <f>Stundenplan!G38</f>
        <v>0</v>
      </c>
      <c r="H38" s="11">
        <f>Stundenplan!H38</f>
        <v>0</v>
      </c>
      <c r="I38" s="11">
        <f>Stundenplan!I38</f>
        <v>0</v>
      </c>
      <c r="J38" s="11">
        <f>Stundenplan!J38</f>
        <v>0</v>
      </c>
      <c r="K38" s="11">
        <f>Stundenplan!K38</f>
        <v>0</v>
      </c>
      <c r="L38" s="11">
        <f>Stundenplan!L38</f>
        <v>0</v>
      </c>
      <c r="P38" s="39"/>
      <c r="Q38" s="45"/>
      <c r="R38" s="42"/>
      <c r="S38" s="42"/>
      <c r="T38" s="47"/>
      <c r="U38" s="52"/>
      <c r="V38" s="42"/>
      <c r="W38" s="43"/>
      <c r="X38" s="54"/>
      <c r="Y38" s="52"/>
      <c r="Z38" s="42"/>
      <c r="AA38" s="43"/>
      <c r="AB38" s="54"/>
      <c r="AC38" s="52"/>
      <c r="AD38" s="42"/>
      <c r="AE38" s="43"/>
      <c r="AF38" s="54"/>
      <c r="AG38" s="52"/>
      <c r="AH38" s="43"/>
      <c r="AI38" s="43"/>
      <c r="AJ38" s="54"/>
      <c r="AL38" s="39"/>
      <c r="AM38" s="45"/>
      <c r="AN38" s="42"/>
      <c r="AO38" s="42"/>
      <c r="AP38" s="47"/>
      <c r="AQ38" s="45"/>
      <c r="AR38" s="42"/>
      <c r="AS38" s="43"/>
      <c r="AT38" s="54"/>
      <c r="AU38" s="52"/>
      <c r="AV38" s="42"/>
      <c r="AW38" s="43"/>
      <c r="AX38" s="54"/>
      <c r="AY38" s="52"/>
      <c r="AZ38" s="42"/>
      <c r="BA38" s="43"/>
      <c r="BB38" s="54"/>
      <c r="BC38" s="52"/>
      <c r="BD38" s="43"/>
      <c r="BE38" s="43"/>
      <c r="BF38" s="54"/>
    </row>
    <row r="39" spans="1:58" x14ac:dyDescent="0.35">
      <c r="A39" s="8">
        <f>Stundenplan!A39</f>
        <v>0.67708333333333337</v>
      </c>
      <c r="B39" s="8">
        <f>Stundenplan!B39</f>
        <v>0.70833333333333337</v>
      </c>
      <c r="C39" s="11">
        <f>Stundenplan!C39</f>
        <v>0</v>
      </c>
      <c r="D39" s="11">
        <f>Stundenplan!D39</f>
        <v>0</v>
      </c>
      <c r="E39" s="11">
        <f>Stundenplan!E39</f>
        <v>0</v>
      </c>
      <c r="F39" s="11">
        <f>Stundenplan!F39</f>
        <v>0</v>
      </c>
      <c r="G39" s="11">
        <f>Stundenplan!G39</f>
        <v>0</v>
      </c>
      <c r="H39" s="11">
        <f>Stundenplan!H39</f>
        <v>0</v>
      </c>
      <c r="I39" s="11">
        <f>Stundenplan!I39</f>
        <v>0</v>
      </c>
      <c r="J39" s="11">
        <f>Stundenplan!J39</f>
        <v>0</v>
      </c>
      <c r="K39" s="11">
        <f>Stundenplan!K39</f>
        <v>0</v>
      </c>
      <c r="L39" s="11">
        <f>Stundenplan!L39</f>
        <v>0</v>
      </c>
      <c r="P39" s="39">
        <f t="shared" si="1"/>
        <v>3.125E-2</v>
      </c>
      <c r="Q39" s="48">
        <f t="shared" si="2"/>
        <v>0</v>
      </c>
      <c r="R39" s="49">
        <f t="shared" si="42"/>
        <v>0</v>
      </c>
      <c r="S39" s="49">
        <f t="shared" si="3"/>
        <v>0</v>
      </c>
      <c r="T39" s="50">
        <f t="shared" si="4"/>
        <v>0</v>
      </c>
      <c r="U39" s="55">
        <f t="shared" si="5"/>
        <v>0</v>
      </c>
      <c r="V39" s="49">
        <f t="shared" si="6"/>
        <v>0</v>
      </c>
      <c r="W39" s="56">
        <f t="shared" si="7"/>
        <v>0</v>
      </c>
      <c r="X39" s="57">
        <f t="shared" si="8"/>
        <v>0</v>
      </c>
      <c r="Y39" s="55">
        <f t="shared" si="9"/>
        <v>0</v>
      </c>
      <c r="Z39" s="49">
        <f t="shared" si="10"/>
        <v>0</v>
      </c>
      <c r="AA39" s="56">
        <f t="shared" si="11"/>
        <v>0</v>
      </c>
      <c r="AB39" s="57">
        <f t="shared" si="12"/>
        <v>0</v>
      </c>
      <c r="AC39" s="55">
        <f t="shared" si="13"/>
        <v>0</v>
      </c>
      <c r="AD39" s="49">
        <f t="shared" si="14"/>
        <v>0</v>
      </c>
      <c r="AE39" s="56">
        <f t="shared" si="15"/>
        <v>0</v>
      </c>
      <c r="AF39" s="57">
        <f t="shared" si="16"/>
        <v>0</v>
      </c>
      <c r="AG39" s="55">
        <f t="shared" si="17"/>
        <v>0</v>
      </c>
      <c r="AH39" s="56">
        <f t="shared" si="18"/>
        <v>0</v>
      </c>
      <c r="AI39" s="56">
        <f t="shared" si="19"/>
        <v>0</v>
      </c>
      <c r="AJ39" s="57">
        <f t="shared" si="20"/>
        <v>0</v>
      </c>
      <c r="AL39" s="39">
        <f t="shared" si="21"/>
        <v>3.125E-2</v>
      </c>
      <c r="AM39" s="45">
        <f t="shared" si="22"/>
        <v>0</v>
      </c>
      <c r="AN39" s="42">
        <f t="shared" si="23"/>
        <v>0</v>
      </c>
      <c r="AO39" s="42">
        <f t="shared" si="24"/>
        <v>0</v>
      </c>
      <c r="AP39" s="47">
        <f t="shared" si="25"/>
        <v>0</v>
      </c>
      <c r="AQ39" s="45">
        <f t="shared" si="26"/>
        <v>0</v>
      </c>
      <c r="AR39" s="42">
        <f t="shared" si="27"/>
        <v>0</v>
      </c>
      <c r="AS39" s="43">
        <f t="shared" si="28"/>
        <v>0</v>
      </c>
      <c r="AT39" s="54">
        <f t="shared" si="29"/>
        <v>0</v>
      </c>
      <c r="AU39" s="52">
        <f t="shared" si="30"/>
        <v>0</v>
      </c>
      <c r="AV39" s="42">
        <f t="shared" si="31"/>
        <v>0</v>
      </c>
      <c r="AW39" s="43">
        <f t="shared" si="32"/>
        <v>0</v>
      </c>
      <c r="AX39" s="54">
        <f t="shared" si="33"/>
        <v>0</v>
      </c>
      <c r="AY39" s="52">
        <f t="shared" si="34"/>
        <v>0</v>
      </c>
      <c r="AZ39" s="42">
        <f t="shared" si="35"/>
        <v>0</v>
      </c>
      <c r="BA39" s="43">
        <f t="shared" si="36"/>
        <v>0</v>
      </c>
      <c r="BB39" s="54">
        <f t="shared" si="37"/>
        <v>0</v>
      </c>
      <c r="BC39" s="52">
        <f t="shared" si="38"/>
        <v>0</v>
      </c>
      <c r="BD39" s="43">
        <f t="shared" si="39"/>
        <v>0</v>
      </c>
      <c r="BE39" s="43">
        <f t="shared" si="40"/>
        <v>0</v>
      </c>
      <c r="BF39" s="54">
        <f t="shared" si="41"/>
        <v>0</v>
      </c>
    </row>
    <row r="40" spans="1:58" x14ac:dyDescent="0.35">
      <c r="A40" s="8"/>
      <c r="B40" s="8"/>
      <c r="C40" s="11">
        <f>Stundenplan!C40</f>
        <v>0</v>
      </c>
      <c r="D40" s="11">
        <f>Stundenplan!D40</f>
        <v>0</v>
      </c>
      <c r="E40" s="11">
        <f>Stundenplan!E40</f>
        <v>0</v>
      </c>
      <c r="F40" s="11">
        <f>Stundenplan!F40</f>
        <v>0</v>
      </c>
      <c r="G40" s="11">
        <f>Stundenplan!G40</f>
        <v>0</v>
      </c>
      <c r="H40" s="11">
        <f>Stundenplan!H40</f>
        <v>0</v>
      </c>
      <c r="I40" s="11">
        <f>Stundenplan!I40</f>
        <v>0</v>
      </c>
      <c r="J40" s="11">
        <f>Stundenplan!J40</f>
        <v>0</v>
      </c>
      <c r="K40" s="11">
        <f>Stundenplan!K40</f>
        <v>0</v>
      </c>
      <c r="L40" s="11">
        <f>Stundenplan!L40</f>
        <v>0</v>
      </c>
      <c r="P40" s="39"/>
      <c r="T40" s="39"/>
      <c r="V40" s="6"/>
      <c r="X40" s="6"/>
      <c r="Z40" s="6"/>
      <c r="AB40" s="6"/>
      <c r="AD40" s="42"/>
      <c r="AF40" s="6"/>
      <c r="AL40" s="39"/>
      <c r="AM40" s="48"/>
      <c r="AN40" s="49"/>
      <c r="AO40" s="49"/>
      <c r="AP40" s="50"/>
      <c r="AQ40" s="48"/>
      <c r="AR40" s="49"/>
      <c r="AS40" s="56"/>
      <c r="AT40" s="57"/>
      <c r="AU40" s="55"/>
      <c r="AV40" s="49"/>
      <c r="AW40" s="56"/>
      <c r="AX40" s="57"/>
      <c r="AY40" s="55"/>
      <c r="AZ40" s="49"/>
      <c r="BA40" s="56"/>
      <c r="BB40" s="57"/>
      <c r="BC40" s="55"/>
      <c r="BD40" s="56"/>
      <c r="BE40" s="56"/>
      <c r="BF40" s="57"/>
    </row>
    <row r="41" spans="1:58" x14ac:dyDescent="0.35">
      <c r="P41" s="3" t="s">
        <v>41</v>
      </c>
    </row>
    <row r="42" spans="1:58" x14ac:dyDescent="0.35">
      <c r="A42" s="42"/>
      <c r="B42" s="42"/>
      <c r="C42" s="43"/>
      <c r="D42" s="43"/>
      <c r="E42" s="43"/>
      <c r="F42" s="43"/>
      <c r="G42" s="43"/>
      <c r="H42" s="43"/>
      <c r="I42" s="43"/>
      <c r="J42" s="43"/>
      <c r="K42" s="43"/>
      <c r="L42" s="43"/>
      <c r="O42" s="3" t="s">
        <v>29</v>
      </c>
      <c r="T42" s="40">
        <f>SUM(T9:T40)</f>
        <v>0</v>
      </c>
      <c r="U42" s="40"/>
      <c r="V42" s="40"/>
      <c r="W42" s="40"/>
      <c r="X42" s="40">
        <f t="shared" ref="X42:AJ42" si="43">SUM(X9:X40)</f>
        <v>0</v>
      </c>
      <c r="Y42" s="40"/>
      <c r="Z42" s="40"/>
      <c r="AA42" s="40"/>
      <c r="AB42" s="40">
        <f t="shared" si="43"/>
        <v>0</v>
      </c>
      <c r="AC42" s="40"/>
      <c r="AD42" s="40"/>
      <c r="AE42" s="40"/>
      <c r="AF42" s="40">
        <f t="shared" si="43"/>
        <v>0</v>
      </c>
      <c r="AG42" s="40"/>
      <c r="AH42" s="40"/>
      <c r="AI42" s="40"/>
      <c r="AJ42" s="40">
        <f t="shared" si="43"/>
        <v>0</v>
      </c>
      <c r="AP42" s="40">
        <f>SUM(AP9:AP40)</f>
        <v>0</v>
      </c>
      <c r="AQ42" s="40"/>
      <c r="AR42" s="40"/>
      <c r="AS42" s="40"/>
      <c r="AT42" s="40">
        <f>SUM(AT9:AT40)</f>
        <v>0</v>
      </c>
      <c r="AU42" s="40"/>
      <c r="AV42" s="40"/>
      <c r="AW42" s="40"/>
      <c r="AX42" s="40">
        <f t="shared" ref="AX42:BF42" si="44">SUM(AX9:AX40)</f>
        <v>0</v>
      </c>
      <c r="AY42" s="40"/>
      <c r="AZ42" s="40"/>
      <c r="BA42" s="40"/>
      <c r="BB42" s="40">
        <f t="shared" si="44"/>
        <v>0</v>
      </c>
      <c r="BC42" s="40"/>
      <c r="BD42" s="40"/>
      <c r="BE42" s="40"/>
      <c r="BF42" s="40">
        <f t="shared" si="44"/>
        <v>0</v>
      </c>
    </row>
    <row r="43" spans="1:58" x14ac:dyDescent="0.35">
      <c r="A43" s="44"/>
      <c r="B43" s="43"/>
      <c r="C43" s="43"/>
      <c r="D43" s="43"/>
      <c r="E43" s="43"/>
      <c r="F43" s="43"/>
      <c r="G43" s="43"/>
      <c r="H43" s="43"/>
      <c r="I43" s="43"/>
      <c r="J43" s="43"/>
      <c r="K43" s="43"/>
      <c r="L43" s="43"/>
      <c r="O43" s="3" t="s">
        <v>30</v>
      </c>
      <c r="P43" s="58">
        <f>SUM(Q43:AJ43)</f>
        <v>0</v>
      </c>
      <c r="T43" s="51">
        <f>(HOUR(T42)*60+MINUTE(T42))/45</f>
        <v>0</v>
      </c>
      <c r="U43" s="41"/>
      <c r="V43" s="41"/>
      <c r="W43" s="41"/>
      <c r="X43" s="51">
        <f t="shared" ref="X43" si="45">(HOUR(X42)*60+MINUTE(X42))/45</f>
        <v>0</v>
      </c>
      <c r="Y43" s="51"/>
      <c r="Z43" s="51"/>
      <c r="AA43" s="51"/>
      <c r="AB43" s="51">
        <f t="shared" ref="AB43" si="46">(HOUR(AB42)*60+MINUTE(AB42))/45</f>
        <v>0</v>
      </c>
      <c r="AC43" s="51"/>
      <c r="AD43" s="51"/>
      <c r="AE43" s="51"/>
      <c r="AF43" s="51">
        <f t="shared" ref="AF43" si="47">(HOUR(AF42)*60+MINUTE(AF42))/45</f>
        <v>0</v>
      </c>
      <c r="AG43" s="51"/>
      <c r="AH43" s="51"/>
      <c r="AI43" s="51"/>
      <c r="AJ43" s="51">
        <f t="shared" ref="AJ43" si="48">(HOUR(AJ42)*60+MINUTE(AJ42))/45</f>
        <v>0</v>
      </c>
      <c r="AL43" s="58">
        <f>SUM(AM43:BF43)</f>
        <v>0</v>
      </c>
      <c r="AP43">
        <f>(HOUR(AP42)*60+MINUTE(AP42))/45</f>
        <v>0</v>
      </c>
      <c r="AT43">
        <f>(HOUR(AT42)*60+MINUTE(AT42))/45</f>
        <v>0</v>
      </c>
      <c r="AX43">
        <f>(HOUR(AX42)*60+MINUTE(AX42))/45</f>
        <v>0</v>
      </c>
      <c r="BB43">
        <f>(HOUR(BB42)*60+MINUTE(BB42))/45</f>
        <v>0</v>
      </c>
      <c r="BF43">
        <f>(HOUR(BF42)*60+MINUTE(BF42))/45</f>
        <v>0</v>
      </c>
    </row>
  </sheetData>
  <mergeCells count="15">
    <mergeCell ref="AQ5:AT5"/>
    <mergeCell ref="AU5:AX5"/>
    <mergeCell ref="AY5:BB5"/>
    <mergeCell ref="BC5:BF5"/>
    <mergeCell ref="C7:D7"/>
    <mergeCell ref="E7:F7"/>
    <mergeCell ref="G7:H7"/>
    <mergeCell ref="I7:J7"/>
    <mergeCell ref="K7:L7"/>
    <mergeCell ref="Q5:T5"/>
    <mergeCell ref="U5:X5"/>
    <mergeCell ref="Y5:AB5"/>
    <mergeCell ref="AC5:AF5"/>
    <mergeCell ref="AG5:AJ5"/>
    <mergeCell ref="AM5:AP5"/>
  </mergeCells>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WL!$B$32:$B$39</xm:f>
          </x14:formula1>
          <xm:sqref>B7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topLeftCell="A13" zoomScaleNormal="100" workbookViewId="0">
      <selection activeCell="E53" sqref="E53"/>
    </sheetView>
  </sheetViews>
  <sheetFormatPr baseColWidth="10" defaultRowHeight="14.5" x14ac:dyDescent="0.35"/>
  <cols>
    <col min="1" max="1" width="8.1796875" style="3" customWidth="1"/>
    <col min="2" max="2" width="8.1796875" customWidth="1"/>
    <col min="3" max="12" width="9.7265625" customWidth="1"/>
    <col min="13" max="15" width="4.1796875" customWidth="1"/>
    <col min="16" max="16" width="8.1796875" style="3" customWidth="1"/>
    <col min="17" max="19" width="5.1796875" style="3" customWidth="1"/>
    <col min="20" max="20" width="10.1796875" style="3" customWidth="1"/>
    <col min="21" max="23" width="4.1796875" customWidth="1"/>
    <col min="24" max="24" width="8.1796875" customWidth="1"/>
    <col min="25" max="27" width="4.1796875" customWidth="1"/>
    <col min="28" max="28" width="8.1796875" customWidth="1"/>
    <col min="29" max="31" width="4.1796875" customWidth="1"/>
    <col min="32" max="32" width="8.1796875" customWidth="1"/>
    <col min="33" max="35" width="4.1796875" customWidth="1"/>
    <col min="36" max="36" width="8.1796875" customWidth="1"/>
    <col min="37" max="37" width="7.81640625" customWidth="1"/>
    <col min="38" max="38" width="8.1796875" customWidth="1"/>
    <col min="39" max="41" width="4.1796875" customWidth="1"/>
    <col min="42" max="42" width="8.1796875" customWidth="1"/>
    <col min="43" max="45" width="4.1796875" customWidth="1"/>
    <col min="46" max="46" width="8.1796875" customWidth="1"/>
    <col min="47" max="49" width="4.1796875" customWidth="1"/>
    <col min="50" max="50" width="8.1796875" customWidth="1"/>
    <col min="51" max="53" width="4.1796875" customWidth="1"/>
    <col min="54" max="54" width="8.1796875" customWidth="1"/>
    <col min="55" max="57" width="4.1796875" customWidth="1"/>
    <col min="58" max="58" width="8.1796875" customWidth="1"/>
  </cols>
  <sheetData>
    <row r="1" spans="1:58" x14ac:dyDescent="0.35">
      <c r="A1" s="3" t="str">
        <f>WL!A28</f>
        <v>Colloqui</v>
      </c>
    </row>
    <row r="5" spans="1:58" x14ac:dyDescent="0.35">
      <c r="Q5" s="254" t="str">
        <f>C7</f>
        <v>Lunedi</v>
      </c>
      <c r="R5" s="255"/>
      <c r="S5" s="255"/>
      <c r="T5" s="256"/>
      <c r="U5" s="254" t="str">
        <f>E7</f>
        <v>Martedi</v>
      </c>
      <c r="V5" s="255"/>
      <c r="W5" s="255"/>
      <c r="X5" s="256"/>
      <c r="Y5" s="254" t="str">
        <f>G7</f>
        <v>Mercoledì</v>
      </c>
      <c r="Z5" s="255"/>
      <c r="AA5" s="255"/>
      <c r="AB5" s="256"/>
      <c r="AC5" s="254" t="str">
        <f>I7</f>
        <v>Giovedi</v>
      </c>
      <c r="AD5" s="255"/>
      <c r="AE5" s="255"/>
      <c r="AF5" s="256"/>
      <c r="AG5" s="254" t="str">
        <f>K7</f>
        <v>Venerdi</v>
      </c>
      <c r="AH5" s="255"/>
      <c r="AI5" s="255"/>
      <c r="AJ5" s="256"/>
      <c r="AL5" s="3"/>
      <c r="AM5" s="254" t="str">
        <f>C7</f>
        <v>Lunedi</v>
      </c>
      <c r="AN5" s="255"/>
      <c r="AO5" s="255"/>
      <c r="AP5" s="256"/>
      <c r="AQ5" s="254" t="str">
        <f>E7</f>
        <v>Martedi</v>
      </c>
      <c r="AR5" s="255"/>
      <c r="AS5" s="255"/>
      <c r="AT5" s="256"/>
      <c r="AU5" s="254" t="str">
        <f>G7</f>
        <v>Mercoledì</v>
      </c>
      <c r="AV5" s="255"/>
      <c r="AW5" s="255"/>
      <c r="AX5" s="256"/>
      <c r="AY5" s="254" t="str">
        <f>I7</f>
        <v>Giovedi</v>
      </c>
      <c r="AZ5" s="255"/>
      <c r="BA5" s="255"/>
      <c r="BB5" s="256"/>
      <c r="BC5" s="254" t="str">
        <f>K7</f>
        <v>Venerdi</v>
      </c>
      <c r="BD5" s="255"/>
      <c r="BE5" s="255"/>
      <c r="BF5" s="256"/>
    </row>
    <row r="6" spans="1:58" x14ac:dyDescent="0.35">
      <c r="Q6" s="45" t="str">
        <f>$A$1</f>
        <v>Colloqui</v>
      </c>
      <c r="R6" s="45" t="str">
        <f t="shared" ref="R6:BD6" si="0">$A$1</f>
        <v>Colloqui</v>
      </c>
      <c r="S6" s="45"/>
      <c r="T6" s="45"/>
      <c r="U6" s="45" t="str">
        <f t="shared" si="0"/>
        <v>Colloqui</v>
      </c>
      <c r="V6" s="45" t="str">
        <f t="shared" si="0"/>
        <v>Colloqui</v>
      </c>
      <c r="W6" s="45"/>
      <c r="X6" s="45"/>
      <c r="Y6" s="45" t="str">
        <f t="shared" si="0"/>
        <v>Colloqui</v>
      </c>
      <c r="Z6" s="45" t="str">
        <f t="shared" si="0"/>
        <v>Colloqui</v>
      </c>
      <c r="AA6" s="45"/>
      <c r="AB6" s="45"/>
      <c r="AC6" s="45" t="str">
        <f t="shared" si="0"/>
        <v>Colloqui</v>
      </c>
      <c r="AD6" s="45" t="str">
        <f t="shared" si="0"/>
        <v>Colloqui</v>
      </c>
      <c r="AE6" s="45"/>
      <c r="AF6" s="45"/>
      <c r="AG6" s="45" t="str">
        <f t="shared" si="0"/>
        <v>Colloqui</v>
      </c>
      <c r="AH6" s="45" t="str">
        <f t="shared" si="0"/>
        <v>Colloqui</v>
      </c>
      <c r="AI6" s="45" t="str">
        <f t="shared" si="0"/>
        <v>Colloqui</v>
      </c>
      <c r="AJ6" s="45"/>
      <c r="AK6" s="45"/>
      <c r="AL6" s="45"/>
      <c r="AM6" s="45" t="str">
        <f t="shared" si="0"/>
        <v>Colloqui</v>
      </c>
      <c r="AN6" s="45" t="str">
        <f t="shared" si="0"/>
        <v>Colloqui</v>
      </c>
      <c r="AO6" s="45"/>
      <c r="AP6" s="45"/>
      <c r="AQ6" s="45" t="str">
        <f t="shared" si="0"/>
        <v>Colloqui</v>
      </c>
      <c r="AR6" s="45" t="str">
        <f t="shared" si="0"/>
        <v>Colloqui</v>
      </c>
      <c r="AS6" s="45"/>
      <c r="AT6" s="45"/>
      <c r="AU6" s="45" t="str">
        <f t="shared" si="0"/>
        <v>Colloqui</v>
      </c>
      <c r="AV6" s="45" t="str">
        <f t="shared" si="0"/>
        <v>Colloqui</v>
      </c>
      <c r="AW6" s="45"/>
      <c r="AX6" s="45"/>
      <c r="AY6" s="45" t="str">
        <f t="shared" si="0"/>
        <v>Colloqui</v>
      </c>
      <c r="AZ6" s="45" t="str">
        <f t="shared" si="0"/>
        <v>Colloqui</v>
      </c>
      <c r="BA6" s="45"/>
      <c r="BB6" s="45"/>
      <c r="BC6" s="45" t="str">
        <f t="shared" si="0"/>
        <v>Colloqui</v>
      </c>
      <c r="BD6" s="45" t="str">
        <f t="shared" si="0"/>
        <v>Colloqui</v>
      </c>
      <c r="BE6" s="45"/>
      <c r="BF6" s="45"/>
    </row>
    <row r="7" spans="1:58" x14ac:dyDescent="0.35">
      <c r="A7" s="3" t="s">
        <v>31</v>
      </c>
      <c r="B7" s="10" t="s">
        <v>10</v>
      </c>
      <c r="C7" s="253" t="str">
        <f>WL!A2</f>
        <v>Lunedi</v>
      </c>
      <c r="D7" s="253"/>
      <c r="E7" s="253" t="str">
        <f>WL!A3</f>
        <v>Martedi</v>
      </c>
      <c r="F7" s="253"/>
      <c r="G7" s="253" t="str">
        <f>WL!A4</f>
        <v>Mercoledì</v>
      </c>
      <c r="H7" s="253"/>
      <c r="I7" s="253" t="str">
        <f>WL!A5</f>
        <v>Giovedi</v>
      </c>
      <c r="J7" s="253"/>
      <c r="K7" s="253" t="str">
        <f>WL!A6</f>
        <v>Venerdi</v>
      </c>
      <c r="L7" s="253"/>
      <c r="Q7" s="48" t="str">
        <f>WL!$A$13</f>
        <v>Ins di classe</v>
      </c>
      <c r="R7" s="49" t="str">
        <f>WL!$A$13</f>
        <v>Ins di classe</v>
      </c>
      <c r="S7" s="49" t="s">
        <v>57</v>
      </c>
      <c r="T7" s="60" t="s">
        <v>28</v>
      </c>
      <c r="U7" s="55" t="str">
        <f>WL!$A$13</f>
        <v>Ins di classe</v>
      </c>
      <c r="V7" s="56" t="str">
        <f>WL!$A$13</f>
        <v>Ins di classe</v>
      </c>
      <c r="W7" s="56" t="str">
        <f>S7</f>
        <v>Res</v>
      </c>
      <c r="X7" s="61" t="str">
        <f>T7</f>
        <v>Dauer</v>
      </c>
      <c r="Y7" s="48" t="str">
        <f>WL!$A$13</f>
        <v>Ins di classe</v>
      </c>
      <c r="Z7" s="49" t="str">
        <f>WL!$A$13</f>
        <v>Ins di classe</v>
      </c>
      <c r="AA7" s="49" t="s">
        <v>57</v>
      </c>
      <c r="AB7" s="60" t="s">
        <v>28</v>
      </c>
      <c r="AC7" s="48" t="str">
        <f>WL!$A$13</f>
        <v>Ins di classe</v>
      </c>
      <c r="AD7" s="49" t="str">
        <f>WL!$A$13</f>
        <v>Ins di classe</v>
      </c>
      <c r="AE7" s="49" t="s">
        <v>57</v>
      </c>
      <c r="AF7" s="60" t="s">
        <v>28</v>
      </c>
      <c r="AG7" s="48" t="str">
        <f>WL!$A$13</f>
        <v>Ins di classe</v>
      </c>
      <c r="AH7" s="49" t="str">
        <f>WL!$A$13</f>
        <v>Ins di classe</v>
      </c>
      <c r="AI7" s="49" t="s">
        <v>57</v>
      </c>
      <c r="AJ7" s="60" t="s">
        <v>28</v>
      </c>
      <c r="AL7" s="3"/>
      <c r="AM7" s="48" t="str">
        <f>WL!$A$18</f>
        <v>Ins di materia</v>
      </c>
      <c r="AN7" s="48" t="str">
        <f>WL!$A$18</f>
        <v>Ins di materia</v>
      </c>
      <c r="AO7" s="49" t="s">
        <v>57</v>
      </c>
      <c r="AP7" s="60" t="s">
        <v>28</v>
      </c>
      <c r="AQ7" s="48" t="str">
        <f>WL!$A$18</f>
        <v>Ins di materia</v>
      </c>
      <c r="AR7" s="48" t="str">
        <f>WL!$A$18</f>
        <v>Ins di materia</v>
      </c>
      <c r="AS7" s="56" t="str">
        <f>AO7</f>
        <v>Res</v>
      </c>
      <c r="AT7" s="61" t="str">
        <f>AP7</f>
        <v>Dauer</v>
      </c>
      <c r="AU7" s="48" t="str">
        <f>WL!$A$18</f>
        <v>Ins di materia</v>
      </c>
      <c r="AV7" s="48" t="str">
        <f>WL!$A$18</f>
        <v>Ins di materia</v>
      </c>
      <c r="AW7" s="49" t="s">
        <v>57</v>
      </c>
      <c r="AX7" s="60" t="s">
        <v>28</v>
      </c>
      <c r="AY7" s="48" t="str">
        <f>WL!$A$18</f>
        <v>Ins di materia</v>
      </c>
      <c r="AZ7" s="48" t="str">
        <f>WL!$A$18</f>
        <v>Ins di materia</v>
      </c>
      <c r="BA7" s="49" t="s">
        <v>57</v>
      </c>
      <c r="BB7" s="60" t="s">
        <v>28</v>
      </c>
      <c r="BC7" s="48" t="str">
        <f>WL!$A$18</f>
        <v>Ins di materia</v>
      </c>
      <c r="BD7" s="48" t="str">
        <f>WL!$A$18</f>
        <v>Ins di materia</v>
      </c>
      <c r="BE7" s="49" t="s">
        <v>57</v>
      </c>
      <c r="BF7" s="60" t="s">
        <v>28</v>
      </c>
    </row>
    <row r="8" spans="1:58" s="3" customFormat="1" x14ac:dyDescent="0.35">
      <c r="A8" s="8"/>
      <c r="B8" s="8"/>
      <c r="C8" s="11" t="str">
        <f>Stundenplan!C8</f>
        <v>SI 1 (5 anni)</v>
      </c>
      <c r="D8" s="11" t="str">
        <f>Stundenplan!D8</f>
        <v>SI 2 (6 anni)</v>
      </c>
      <c r="E8" s="11" t="str">
        <f>Stundenplan!E8</f>
        <v>SI 1 (5 anni)</v>
      </c>
      <c r="F8" s="11" t="str">
        <f>Stundenplan!F8</f>
        <v>SI 2 (6 anni)</v>
      </c>
      <c r="G8" s="11" t="str">
        <f>Stundenplan!G8</f>
        <v>SI 1 (5 anni)</v>
      </c>
      <c r="H8" s="11" t="str">
        <f>Stundenplan!H8</f>
        <v>SI 2 (6 anni)</v>
      </c>
      <c r="I8" s="11" t="str">
        <f>Stundenplan!I8</f>
        <v>SI 1 (5 anni)</v>
      </c>
      <c r="J8" s="11" t="str">
        <f>Stundenplan!J8</f>
        <v>SI 2 (6 anni)</v>
      </c>
      <c r="K8" s="11" t="str">
        <f>Stundenplan!K8</f>
        <v>SI 1 (5 anni)</v>
      </c>
      <c r="L8" s="11" t="str">
        <f>Stundenplan!L8</f>
        <v>SI 2 (6 anni)</v>
      </c>
      <c r="P8" s="3" t="s">
        <v>28</v>
      </c>
      <c r="Q8" s="45"/>
      <c r="R8" s="42"/>
      <c r="S8" s="42"/>
      <c r="T8" s="46"/>
      <c r="U8" s="45"/>
      <c r="V8" s="42"/>
      <c r="W8" s="42"/>
      <c r="X8" s="46"/>
      <c r="Y8" s="45"/>
      <c r="Z8" s="42"/>
      <c r="AA8" s="42"/>
      <c r="AB8" s="46"/>
      <c r="AC8" s="45"/>
      <c r="AD8" s="42"/>
      <c r="AE8" s="42"/>
      <c r="AF8" s="46"/>
      <c r="AG8" s="45"/>
      <c r="AH8" s="42"/>
      <c r="AI8" s="42"/>
      <c r="AJ8" s="46"/>
      <c r="AL8" s="3" t="s">
        <v>28</v>
      </c>
      <c r="AM8" s="45"/>
      <c r="AN8" s="42"/>
      <c r="AO8" s="42"/>
      <c r="AP8" s="46"/>
      <c r="AQ8" s="45"/>
      <c r="AR8" s="42"/>
      <c r="AS8" s="42"/>
      <c r="AT8" s="46"/>
      <c r="AU8" s="45"/>
      <c r="AV8" s="42"/>
      <c r="AW8" s="42"/>
      <c r="AX8" s="46"/>
      <c r="AY8" s="45"/>
      <c r="AZ8" s="42"/>
      <c r="BA8" s="42"/>
      <c r="BB8" s="46"/>
      <c r="BC8" s="45"/>
      <c r="BD8" s="42"/>
      <c r="BE8" s="42"/>
      <c r="BF8" s="46"/>
    </row>
    <row r="9" spans="1:58" x14ac:dyDescent="0.35">
      <c r="A9" s="8">
        <f>Stundenplan!A9</f>
        <v>0.33402777777777781</v>
      </c>
      <c r="B9" s="8">
        <f>Stundenplan!B9</f>
        <v>0.34027777777777773</v>
      </c>
      <c r="C9" s="11" t="str">
        <f>Stundenplan!C9</f>
        <v>AZ SuS</v>
      </c>
      <c r="D9" s="11" t="str">
        <f>Stundenplan!D9</f>
        <v>AZ SuS</v>
      </c>
      <c r="E9" s="11" t="str">
        <f>Stundenplan!E9</f>
        <v>AZ SuS</v>
      </c>
      <c r="F9" s="11" t="str">
        <f>Stundenplan!F9</f>
        <v>AZ SuS</v>
      </c>
      <c r="G9" s="11" t="str">
        <f>Stundenplan!G9</f>
        <v>AZ SuS</v>
      </c>
      <c r="H9" s="11" t="str">
        <f>Stundenplan!H9</f>
        <v>AZ SuS</v>
      </c>
      <c r="I9" s="11" t="str">
        <f>Stundenplan!I9</f>
        <v>AZ SuS</v>
      </c>
      <c r="J9" s="11" t="str">
        <f>Stundenplan!J9</f>
        <v>AZ SuS</v>
      </c>
      <c r="K9" s="11" t="str">
        <f>Stundenplan!K9</f>
        <v>AZ SuS</v>
      </c>
      <c r="L9" s="11" t="str">
        <f>Stundenplan!L9</f>
        <v>AZ SuS</v>
      </c>
      <c r="P9" s="39">
        <f>(B9-A9)</f>
        <v>6.2499999999999223E-3</v>
      </c>
      <c r="Q9" s="45">
        <f>IF(AND(C9=$Q$6,C10=$Q$7),1,0)</f>
        <v>0</v>
      </c>
      <c r="R9" s="42">
        <f>IF(AND(D9=$R$6,D10=$R$7),1,0)</f>
        <v>0</v>
      </c>
      <c r="S9" s="42">
        <f>IF(OR(Q9=1,R9=1),1,0)</f>
        <v>0</v>
      </c>
      <c r="T9" s="47">
        <f>P9*S9</f>
        <v>0</v>
      </c>
      <c r="U9" s="52">
        <f>IF(AND(E9=$U$6,E10=$U$7),1,0)</f>
        <v>0</v>
      </c>
      <c r="V9" s="42">
        <f>IF(AND(F9=$V$6,F10=$V$7),1,0)</f>
        <v>0</v>
      </c>
      <c r="W9" s="43">
        <f>IF(OR(U9=1,V9=1),1,0)</f>
        <v>0</v>
      </c>
      <c r="X9" s="54">
        <f>W9*P9</f>
        <v>0</v>
      </c>
      <c r="Y9" s="52">
        <f>IF(AND(G9=$Y$6,G10=$Y$7),1,0)</f>
        <v>0</v>
      </c>
      <c r="Z9" s="42">
        <f>IF(AND(H9=$Z$6,H10=$Z$7),1,0)</f>
        <v>0</v>
      </c>
      <c r="AA9" s="43">
        <f>IF(OR(Y9=1,Z9=1),1,0)</f>
        <v>0</v>
      </c>
      <c r="AB9" s="54">
        <f>AA9*P9</f>
        <v>0</v>
      </c>
      <c r="AC9" s="52">
        <f>IF(AND(I9=$AC$6,I10=$AC$7),1,0)</f>
        <v>0</v>
      </c>
      <c r="AD9" s="42">
        <f>IF(AND(J9=$AD$6,J10=$AD$7),1,0)</f>
        <v>0</v>
      </c>
      <c r="AE9" s="43">
        <f>IF(OR(AC9=1,AD9=1),1,0)</f>
        <v>0</v>
      </c>
      <c r="AF9" s="54">
        <f>AE9*P9</f>
        <v>0</v>
      </c>
      <c r="AG9" s="52">
        <f>IF(AND(K9=$AG$6,K10=$AG$7),1,0)</f>
        <v>0</v>
      </c>
      <c r="AH9" s="43">
        <f>IF(AND(L9=$AH$6,L10=$AH$7),1,0)</f>
        <v>0</v>
      </c>
      <c r="AI9" s="43">
        <f>IF(OR(AG9=1,AH9=1),1,0)</f>
        <v>0</v>
      </c>
      <c r="AJ9" s="54">
        <f>AI9*P9</f>
        <v>0</v>
      </c>
      <c r="AL9" s="39">
        <f>P9</f>
        <v>6.2499999999999223E-3</v>
      </c>
      <c r="AM9" s="45">
        <f>IF(AND(C9=$AM$6,C10=$AM$7),1,0)</f>
        <v>0</v>
      </c>
      <c r="AN9" s="42">
        <f>IF(AND(D9=$AN$6,D10=$AN$7),1,0)</f>
        <v>0</v>
      </c>
      <c r="AO9" s="42">
        <f>IF(OR(AM9=1,AN9=1),1,0)</f>
        <v>0</v>
      </c>
      <c r="AP9" s="47">
        <f>AL9*AO9</f>
        <v>0</v>
      </c>
      <c r="AQ9" s="45">
        <f>IF(AND(E9=$AQ$6,E10=$AQ$7),1,0)</f>
        <v>0</v>
      </c>
      <c r="AR9" s="42">
        <f>IF(AND(F9=$AR$6,F10=$AR$7),1,0)</f>
        <v>0</v>
      </c>
      <c r="AS9" s="43">
        <f>IF(OR(AQ9=1,AR9=1),1,0)</f>
        <v>0</v>
      </c>
      <c r="AT9" s="54">
        <f>AS9*AL9</f>
        <v>0</v>
      </c>
      <c r="AU9" s="52">
        <f>IF(AND(G9=$AU$6,G10=$AU$7),1,0)</f>
        <v>0</v>
      </c>
      <c r="AV9" s="42">
        <f>IF(AND(H9=$AV$6,H10=$AV$7),1,0)</f>
        <v>0</v>
      </c>
      <c r="AW9" s="43">
        <f>IF(OR(AU9=1,AV9=1),1,0)</f>
        <v>0</v>
      </c>
      <c r="AX9" s="54">
        <f>AW9*AL9</f>
        <v>0</v>
      </c>
      <c r="AY9" s="52">
        <f>IF(AND(I9=$AY$6,I10=$AY$7),1,0)</f>
        <v>0</v>
      </c>
      <c r="AZ9" s="42">
        <f>IF(AND(J9=$AZ$6,J10=$AZ$7),1,0)</f>
        <v>0</v>
      </c>
      <c r="BA9" s="43">
        <f>IF(OR(AY9=1,AZ9=1),1,0)</f>
        <v>0</v>
      </c>
      <c r="BB9" s="54">
        <f>BA9*AL9</f>
        <v>0</v>
      </c>
      <c r="BC9" s="52">
        <f>IF(AND(K9=$BC$6,K10=$BC$7),1,0)</f>
        <v>0</v>
      </c>
      <c r="BD9" s="43">
        <f>IF(AND(L9=$BD$6,L10=$BD$7),1,0)</f>
        <v>0</v>
      </c>
      <c r="BE9" s="43">
        <f>IF(OR(BC9=1,BD9=1),1,0)</f>
        <v>0</v>
      </c>
      <c r="BF9" s="54">
        <f>BE9*AL9</f>
        <v>0</v>
      </c>
    </row>
    <row r="10" spans="1:58" x14ac:dyDescent="0.35">
      <c r="A10" s="8"/>
      <c r="B10" s="8"/>
      <c r="C10" s="11" t="str">
        <f>Stundenplan!C10</f>
        <v>KLP</v>
      </c>
      <c r="D10" s="11" t="str">
        <f>Stundenplan!D10</f>
        <v>KLP</v>
      </c>
      <c r="E10" s="11" t="str">
        <f>Stundenplan!E10</f>
        <v>KLP</v>
      </c>
      <c r="F10" s="11" t="str">
        <f>Stundenplan!F10</f>
        <v>KLP</v>
      </c>
      <c r="G10" s="11" t="str">
        <f>Stundenplan!G10</f>
        <v>KLP</v>
      </c>
      <c r="H10" s="11" t="str">
        <f>Stundenplan!H10</f>
        <v>KLP</v>
      </c>
      <c r="I10" s="11" t="str">
        <f>Stundenplan!I10</f>
        <v>KLP</v>
      </c>
      <c r="J10" s="11" t="str">
        <f>Stundenplan!J10</f>
        <v>KLP</v>
      </c>
      <c r="K10" s="11" t="str">
        <f>Stundenplan!K10</f>
        <v>KLP</v>
      </c>
      <c r="L10" s="11" t="str">
        <f>Stundenplan!L10</f>
        <v>KLP</v>
      </c>
      <c r="P10" s="39"/>
      <c r="Q10" s="45"/>
      <c r="R10" s="42"/>
      <c r="S10" s="42"/>
      <c r="T10" s="47"/>
      <c r="U10" s="52"/>
      <c r="V10" s="42"/>
      <c r="W10" s="43"/>
      <c r="X10" s="54"/>
      <c r="Y10" s="52"/>
      <c r="Z10" s="42"/>
      <c r="AA10" s="43"/>
      <c r="AB10" s="54"/>
      <c r="AC10" s="52"/>
      <c r="AD10" s="42"/>
      <c r="AE10" s="43"/>
      <c r="AF10" s="54"/>
      <c r="AG10" s="52"/>
      <c r="AH10" s="43"/>
      <c r="AI10" s="43"/>
      <c r="AJ10" s="54"/>
      <c r="AL10" s="39"/>
      <c r="AM10" s="45"/>
      <c r="AN10" s="42"/>
      <c r="AO10" s="42"/>
      <c r="AP10" s="47"/>
      <c r="AQ10" s="45"/>
      <c r="AR10" s="42"/>
      <c r="AS10" s="43"/>
      <c r="AT10" s="54"/>
      <c r="AU10" s="52"/>
      <c r="AV10" s="42"/>
      <c r="AW10" s="43"/>
      <c r="AX10" s="54"/>
      <c r="AY10" s="52"/>
      <c r="AZ10" s="42"/>
      <c r="BA10" s="43"/>
      <c r="BB10" s="54"/>
      <c r="BC10" s="52"/>
      <c r="BD10" s="43"/>
      <c r="BE10" s="43"/>
      <c r="BF10" s="54"/>
    </row>
    <row r="11" spans="1:58" x14ac:dyDescent="0.35">
      <c r="A11" s="8">
        <f>Stundenplan!A11</f>
        <v>0.34027777777777773</v>
      </c>
      <c r="B11" s="8">
        <f>Stundenplan!B11</f>
        <v>0.37152777777777773</v>
      </c>
      <c r="C11" s="11" t="str">
        <f>Stundenplan!C11</f>
        <v>Unt.</v>
      </c>
      <c r="D11" s="11" t="str">
        <f>Stundenplan!D11</f>
        <v>Unt.</v>
      </c>
      <c r="E11" s="11" t="str">
        <f>Stundenplan!E11</f>
        <v>Unt.</v>
      </c>
      <c r="F11" s="11" t="str">
        <f>Stundenplan!F11</f>
        <v>Unt.</v>
      </c>
      <c r="G11" s="11" t="str">
        <f>Stundenplan!G11</f>
        <v>Unt.</v>
      </c>
      <c r="H11" s="11" t="str">
        <f>Stundenplan!H11</f>
        <v>Unt.</v>
      </c>
      <c r="I11" s="11" t="str">
        <f>Stundenplan!I11</f>
        <v>Unt.</v>
      </c>
      <c r="J11" s="11" t="str">
        <f>Stundenplan!J11</f>
        <v>Unt.</v>
      </c>
      <c r="K11" s="11" t="str">
        <f>Stundenplan!K11</f>
        <v>Unt.</v>
      </c>
      <c r="L11" s="11" t="str">
        <f>Stundenplan!L11</f>
        <v>Unt.</v>
      </c>
      <c r="P11" s="39">
        <f t="shared" ref="P11:P39" si="1">B11-A11</f>
        <v>3.125E-2</v>
      </c>
      <c r="Q11" s="45">
        <f t="shared" ref="Q11:Q39" si="2">IF(AND(C11=$Q$6,C12=$Q$7),1,0)</f>
        <v>0</v>
      </c>
      <c r="R11" s="42">
        <f>IF(AND(D11=$R$6,D12=$R$7),1,0)</f>
        <v>0</v>
      </c>
      <c r="S11" s="42">
        <f t="shared" ref="S11:S39" si="3">IF(OR(Q11=1,R11=1),1,0)</f>
        <v>0</v>
      </c>
      <c r="T11" s="47">
        <f t="shared" ref="T11:T39" si="4">P11*S11</f>
        <v>0</v>
      </c>
      <c r="U11" s="52">
        <f t="shared" ref="U11:U39" si="5">IF(AND(E11=$U$6,E12=$U$7),1,0)</f>
        <v>0</v>
      </c>
      <c r="V11" s="42">
        <f t="shared" ref="V11:V39" si="6">IF(AND(F11=$V$6,F12=$V$7),1,0)</f>
        <v>0</v>
      </c>
      <c r="W11" s="43">
        <f t="shared" ref="W11:W39" si="7">IF(OR(U11=1,V11=1),1,0)</f>
        <v>0</v>
      </c>
      <c r="X11" s="54">
        <f t="shared" ref="X11:X39" si="8">W11*P11</f>
        <v>0</v>
      </c>
      <c r="Y11" s="52">
        <f t="shared" ref="Y11:Y39" si="9">IF(AND(G11=$Y$6,G12=$Y$7),1,0)</f>
        <v>0</v>
      </c>
      <c r="Z11" s="42">
        <f t="shared" ref="Z11:Z39" si="10">IF(AND(H11=$Z$6,H12=$Z$7),1,0)</f>
        <v>0</v>
      </c>
      <c r="AA11" s="43">
        <f t="shared" ref="AA11:AA39" si="11">IF(OR(Y11=1,Z11=1),1,0)</f>
        <v>0</v>
      </c>
      <c r="AB11" s="54">
        <f t="shared" ref="AB11:AB39" si="12">AA11*P11</f>
        <v>0</v>
      </c>
      <c r="AC11" s="52">
        <f t="shared" ref="AC11:AC39" si="13">IF(AND(I11=$AC$6,I12=$AC$7),1,0)</f>
        <v>0</v>
      </c>
      <c r="AD11" s="42">
        <f t="shared" ref="AD11:AD39" si="14">IF(AND(J11=$AD$6,J12=$AD$7),1,0)</f>
        <v>0</v>
      </c>
      <c r="AE11" s="43">
        <f t="shared" ref="AE11:AE39" si="15">IF(OR(AC11=1,AD11=1),1,0)</f>
        <v>0</v>
      </c>
      <c r="AF11" s="54">
        <f t="shared" ref="AF11:AF39" si="16">AE11*P11</f>
        <v>0</v>
      </c>
      <c r="AG11" s="52">
        <f t="shared" ref="AG11:AG39" si="17">IF(AND(K11=$AG$6,K12=$AG$7),1,0)</f>
        <v>0</v>
      </c>
      <c r="AH11" s="43">
        <f t="shared" ref="AH11:AH39" si="18">IF(AND(L11=$AH$6,L12=$AH$7),1,0)</f>
        <v>0</v>
      </c>
      <c r="AI11" s="43">
        <f t="shared" ref="AI11:AI39" si="19">IF(OR(AG11=1,AH11=1),1,0)</f>
        <v>0</v>
      </c>
      <c r="AJ11" s="54">
        <f t="shared" ref="AJ11:AJ39" si="20">AI11*P11</f>
        <v>0</v>
      </c>
      <c r="AL11" s="39">
        <f t="shared" ref="AL11:AL39" si="21">P11</f>
        <v>3.125E-2</v>
      </c>
      <c r="AM11" s="45">
        <f t="shared" ref="AM11:AM39" si="22">IF(AND(C11=$AM$6,C12=$AM$7),1,0)</f>
        <v>0</v>
      </c>
      <c r="AN11" s="42">
        <f t="shared" ref="AN11:AN39" si="23">IF(AND(D11=$AN$6,D12=$AN$7),1,0)</f>
        <v>0</v>
      </c>
      <c r="AO11" s="42">
        <f t="shared" ref="AO11:AO39" si="24">IF(OR(AM11=1,AN11=1),1,0)</f>
        <v>0</v>
      </c>
      <c r="AP11" s="47">
        <f t="shared" ref="AP11:AP39" si="25">AL11*AO11</f>
        <v>0</v>
      </c>
      <c r="AQ11" s="45">
        <f t="shared" ref="AQ11:AQ39" si="26">IF(AND(E11=$AQ$6,E12=$AQ$7),1,0)</f>
        <v>0</v>
      </c>
      <c r="AR11" s="42">
        <f t="shared" ref="AR11:AR39" si="27">IF(AND(F11=$AR$6,F12=$AR$7),1,0)</f>
        <v>0</v>
      </c>
      <c r="AS11" s="43">
        <f t="shared" ref="AS11:AS39" si="28">IF(OR(AQ11=1,AR11=1),1,0)</f>
        <v>0</v>
      </c>
      <c r="AT11" s="54">
        <f t="shared" ref="AT11:AT39" si="29">AS11*AL11</f>
        <v>0</v>
      </c>
      <c r="AU11" s="52">
        <f t="shared" ref="AU11:AU39" si="30">IF(AND(G11=$AU$6,G12=$AU$7),1,0)</f>
        <v>0</v>
      </c>
      <c r="AV11" s="42">
        <f t="shared" ref="AV11:AV39" si="31">IF(AND(H11=$AV$6,H12=$AV$7),1,0)</f>
        <v>0</v>
      </c>
      <c r="AW11" s="43">
        <f t="shared" ref="AW11:AW39" si="32">IF(OR(AU11=1,AV11=1),1,0)</f>
        <v>0</v>
      </c>
      <c r="AX11" s="54">
        <f t="shared" ref="AX11:AX39" si="33">AW11*AL11</f>
        <v>0</v>
      </c>
      <c r="AY11" s="52">
        <f t="shared" ref="AY11:AY39" si="34">IF(AND(I11=$AY$6,I12=$AY$7),1,0)</f>
        <v>0</v>
      </c>
      <c r="AZ11" s="42">
        <f t="shared" ref="AZ11:AZ39" si="35">IF(AND(J11=$AZ$6,J12=$AZ$7),1,0)</f>
        <v>0</v>
      </c>
      <c r="BA11" s="43">
        <f t="shared" ref="BA11:BA39" si="36">IF(OR(AY11=1,AZ11=1),1,0)</f>
        <v>0</v>
      </c>
      <c r="BB11" s="54">
        <f t="shared" ref="BB11:BB39" si="37">BA11*AL11</f>
        <v>0</v>
      </c>
      <c r="BC11" s="52">
        <f t="shared" ref="BC11:BC39" si="38">IF(AND(K11=$BC$6,K12=$BC$7),1,0)</f>
        <v>0</v>
      </c>
      <c r="BD11" s="43">
        <f t="shared" ref="BD11:BD39" si="39">IF(AND(L11=$BD$6,L12=$BD$7),1,0)</f>
        <v>0</v>
      </c>
      <c r="BE11" s="43">
        <f t="shared" ref="BE11:BE39" si="40">IF(OR(BC11=1,BD11=1),1,0)</f>
        <v>0</v>
      </c>
      <c r="BF11" s="54">
        <f t="shared" ref="BF11:BF39" si="41">BE11*AL11</f>
        <v>0</v>
      </c>
    </row>
    <row r="12" spans="1:58" x14ac:dyDescent="0.35">
      <c r="A12" s="8"/>
      <c r="B12" s="8"/>
      <c r="C12" s="11" t="str">
        <f>Stundenplan!C12</f>
        <v>KLP</v>
      </c>
      <c r="D12" s="11" t="str">
        <f>Stundenplan!D12</f>
        <v>KLP</v>
      </c>
      <c r="E12" s="11" t="str">
        <f>Stundenplan!E12</f>
        <v>KLP</v>
      </c>
      <c r="F12" s="11" t="str">
        <f>Stundenplan!F12</f>
        <v>KLP</v>
      </c>
      <c r="G12" s="11" t="str">
        <f>Stundenplan!G12</f>
        <v>FLP</v>
      </c>
      <c r="H12" s="11" t="str">
        <f>Stundenplan!H12</f>
        <v>KLP</v>
      </c>
      <c r="I12" s="11" t="str">
        <f>Stundenplan!I12</f>
        <v>KLP</v>
      </c>
      <c r="J12" s="11" t="str">
        <f>Stundenplan!J12</f>
        <v>KLP</v>
      </c>
      <c r="K12" s="11" t="str">
        <f>Stundenplan!K12</f>
        <v>KLP</v>
      </c>
      <c r="L12" s="11" t="str">
        <f>Stundenplan!L12</f>
        <v>KLP</v>
      </c>
      <c r="P12" s="39"/>
      <c r="Q12" s="45"/>
      <c r="R12" s="42"/>
      <c r="S12" s="42"/>
      <c r="T12" s="47"/>
      <c r="U12" s="52"/>
      <c r="V12" s="42"/>
      <c r="W12" s="43"/>
      <c r="X12" s="54"/>
      <c r="Y12" s="52"/>
      <c r="Z12" s="42"/>
      <c r="AA12" s="43"/>
      <c r="AB12" s="54"/>
      <c r="AC12" s="52"/>
      <c r="AD12" s="42"/>
      <c r="AE12" s="43"/>
      <c r="AF12" s="54"/>
      <c r="AG12" s="52"/>
      <c r="AH12" s="43"/>
      <c r="AI12" s="43"/>
      <c r="AJ12" s="54"/>
      <c r="AL12" s="39"/>
      <c r="AM12" s="45"/>
      <c r="AN12" s="42"/>
      <c r="AO12" s="42"/>
      <c r="AP12" s="47"/>
      <c r="AQ12" s="45"/>
      <c r="AR12" s="42"/>
      <c r="AS12" s="43"/>
      <c r="AT12" s="54"/>
      <c r="AU12" s="52"/>
      <c r="AV12" s="42"/>
      <c r="AW12" s="43"/>
      <c r="AX12" s="54"/>
      <c r="AY12" s="52"/>
      <c r="AZ12" s="42"/>
      <c r="BA12" s="43"/>
      <c r="BB12" s="54"/>
      <c r="BC12" s="52"/>
      <c r="BD12" s="43"/>
      <c r="BE12" s="43"/>
      <c r="BF12" s="54"/>
    </row>
    <row r="13" spans="1:58" x14ac:dyDescent="0.35">
      <c r="A13" s="8">
        <f>Stundenplan!A13</f>
        <v>0.375</v>
      </c>
      <c r="B13" s="8">
        <f>Stundenplan!B13</f>
        <v>0.40625</v>
      </c>
      <c r="C13" s="11" t="str">
        <f>Stundenplan!C13</f>
        <v>Unt.</v>
      </c>
      <c r="D13" s="11" t="str">
        <f>Stundenplan!D13</f>
        <v>Unt.</v>
      </c>
      <c r="E13" s="11" t="str">
        <f>Stundenplan!E13</f>
        <v>Wald</v>
      </c>
      <c r="F13" s="11" t="str">
        <f>Stundenplan!F13</f>
        <v>Wald</v>
      </c>
      <c r="G13" s="11" t="str">
        <f>Stundenplan!G13</f>
        <v>Unt.</v>
      </c>
      <c r="H13" s="11" t="str">
        <f>Stundenplan!H13</f>
        <v>Unt.</v>
      </c>
      <c r="I13" s="11" t="str">
        <f>Stundenplan!I13</f>
        <v>Unt.</v>
      </c>
      <c r="J13" s="11" t="str">
        <f>Stundenplan!J13</f>
        <v>Unt.</v>
      </c>
      <c r="K13" s="11" t="str">
        <f>Stundenplan!K13</f>
        <v>Unt.</v>
      </c>
      <c r="L13" s="11" t="str">
        <f>Stundenplan!L13</f>
        <v>Unt.</v>
      </c>
      <c r="P13" s="39">
        <f t="shared" si="1"/>
        <v>3.125E-2</v>
      </c>
      <c r="Q13" s="45">
        <f t="shared" si="2"/>
        <v>0</v>
      </c>
      <c r="R13" s="42">
        <f t="shared" ref="R13:R39" si="42">IF(AND(D13=$R$6,D14=$R$7),1,0)</f>
        <v>0</v>
      </c>
      <c r="S13" s="42">
        <f t="shared" si="3"/>
        <v>0</v>
      </c>
      <c r="T13" s="47">
        <f t="shared" si="4"/>
        <v>0</v>
      </c>
      <c r="U13" s="52">
        <f t="shared" si="5"/>
        <v>0</v>
      </c>
      <c r="V13" s="42">
        <f t="shared" si="6"/>
        <v>0</v>
      </c>
      <c r="W13" s="43">
        <f t="shared" si="7"/>
        <v>0</v>
      </c>
      <c r="X13" s="54">
        <f t="shared" si="8"/>
        <v>0</v>
      </c>
      <c r="Y13" s="52">
        <f t="shared" si="9"/>
        <v>0</v>
      </c>
      <c r="Z13" s="42">
        <f t="shared" si="10"/>
        <v>0</v>
      </c>
      <c r="AA13" s="43">
        <f t="shared" si="11"/>
        <v>0</v>
      </c>
      <c r="AB13" s="54">
        <f t="shared" si="12"/>
        <v>0</v>
      </c>
      <c r="AC13" s="52">
        <f t="shared" si="13"/>
        <v>0</v>
      </c>
      <c r="AD13" s="42">
        <f t="shared" si="14"/>
        <v>0</v>
      </c>
      <c r="AE13" s="43">
        <f t="shared" si="15"/>
        <v>0</v>
      </c>
      <c r="AF13" s="54">
        <f t="shared" si="16"/>
        <v>0</v>
      </c>
      <c r="AG13" s="52">
        <f t="shared" si="17"/>
        <v>0</v>
      </c>
      <c r="AH13" s="43">
        <f t="shared" si="18"/>
        <v>0</v>
      </c>
      <c r="AI13" s="43">
        <f t="shared" si="19"/>
        <v>0</v>
      </c>
      <c r="AJ13" s="54">
        <f t="shared" si="20"/>
        <v>0</v>
      </c>
      <c r="AL13" s="39">
        <f t="shared" si="21"/>
        <v>3.125E-2</v>
      </c>
      <c r="AM13" s="45">
        <f t="shared" si="22"/>
        <v>0</v>
      </c>
      <c r="AN13" s="42">
        <f t="shared" si="23"/>
        <v>0</v>
      </c>
      <c r="AO13" s="42">
        <f t="shared" si="24"/>
        <v>0</v>
      </c>
      <c r="AP13" s="47">
        <f t="shared" si="25"/>
        <v>0</v>
      </c>
      <c r="AQ13" s="45">
        <f t="shared" si="26"/>
        <v>0</v>
      </c>
      <c r="AR13" s="42">
        <f t="shared" si="27"/>
        <v>0</v>
      </c>
      <c r="AS13" s="43">
        <f t="shared" si="28"/>
        <v>0</v>
      </c>
      <c r="AT13" s="54">
        <f t="shared" si="29"/>
        <v>0</v>
      </c>
      <c r="AU13" s="52">
        <f t="shared" si="30"/>
        <v>0</v>
      </c>
      <c r="AV13" s="42">
        <f t="shared" si="31"/>
        <v>0</v>
      </c>
      <c r="AW13" s="43">
        <f t="shared" si="32"/>
        <v>0</v>
      </c>
      <c r="AX13" s="54">
        <f t="shared" si="33"/>
        <v>0</v>
      </c>
      <c r="AY13" s="52">
        <f t="shared" si="34"/>
        <v>0</v>
      </c>
      <c r="AZ13" s="42">
        <f t="shared" si="35"/>
        <v>0</v>
      </c>
      <c r="BA13" s="43">
        <f t="shared" si="36"/>
        <v>0</v>
      </c>
      <c r="BB13" s="54">
        <f t="shared" si="37"/>
        <v>0</v>
      </c>
      <c r="BC13" s="52">
        <f t="shared" si="38"/>
        <v>0</v>
      </c>
      <c r="BD13" s="43">
        <f t="shared" si="39"/>
        <v>0</v>
      </c>
      <c r="BE13" s="43">
        <f t="shared" si="40"/>
        <v>0</v>
      </c>
      <c r="BF13" s="54">
        <f t="shared" si="41"/>
        <v>0</v>
      </c>
    </row>
    <row r="14" spans="1:58" x14ac:dyDescent="0.35">
      <c r="A14" s="8"/>
      <c r="B14" s="8"/>
      <c r="C14" s="11" t="str">
        <f>Stundenplan!C14</f>
        <v>KLP</v>
      </c>
      <c r="D14" s="11" t="str">
        <f>Stundenplan!D14</f>
        <v>KLP</v>
      </c>
      <c r="E14" s="11" t="str">
        <f>Stundenplan!E14</f>
        <v>SA</v>
      </c>
      <c r="F14" s="11" t="str">
        <f>Stundenplan!F14</f>
        <v>KLP</v>
      </c>
      <c r="G14" s="11" t="str">
        <f>Stundenplan!G14</f>
        <v>KLP</v>
      </c>
      <c r="H14" s="11" t="str">
        <f>Stundenplan!H14</f>
        <v>SHP IFP</v>
      </c>
      <c r="I14" s="11" t="str">
        <f>Stundenplan!I14</f>
        <v>SHP ISS</v>
      </c>
      <c r="J14" s="11" t="str">
        <f>Stundenplan!J14</f>
        <v>KLP</v>
      </c>
      <c r="K14" s="11" t="str">
        <f>Stundenplan!K14</f>
        <v>SHP ISS</v>
      </c>
      <c r="L14" s="11" t="str">
        <f>Stundenplan!L14</f>
        <v>KLP</v>
      </c>
      <c r="P14" s="39"/>
      <c r="Q14" s="45"/>
      <c r="R14" s="42"/>
      <c r="S14" s="42"/>
      <c r="T14" s="47"/>
      <c r="U14" s="52"/>
      <c r="V14" s="42"/>
      <c r="W14" s="43"/>
      <c r="X14" s="54"/>
      <c r="Y14" s="52"/>
      <c r="Z14" s="42"/>
      <c r="AA14" s="43"/>
      <c r="AB14" s="54"/>
      <c r="AC14" s="52"/>
      <c r="AD14" s="42"/>
      <c r="AE14" s="43"/>
      <c r="AF14" s="54"/>
      <c r="AG14" s="52"/>
      <c r="AH14" s="43"/>
      <c r="AI14" s="43"/>
      <c r="AJ14" s="54"/>
      <c r="AL14" s="39"/>
      <c r="AM14" s="45"/>
      <c r="AN14" s="42"/>
      <c r="AO14" s="42"/>
      <c r="AP14" s="47"/>
      <c r="AQ14" s="45"/>
      <c r="AR14" s="42"/>
      <c r="AS14" s="43"/>
      <c r="AT14" s="54"/>
      <c r="AU14" s="52"/>
      <c r="AV14" s="42"/>
      <c r="AW14" s="43"/>
      <c r="AX14" s="54"/>
      <c r="AY14" s="52"/>
      <c r="AZ14" s="42"/>
      <c r="BA14" s="43"/>
      <c r="BB14" s="54"/>
      <c r="BC14" s="52"/>
      <c r="BD14" s="43"/>
      <c r="BE14" s="43"/>
      <c r="BF14" s="54"/>
    </row>
    <row r="15" spans="1:58" x14ac:dyDescent="0.35">
      <c r="A15" s="8">
        <f>Stundenplan!A15</f>
        <v>0.40625</v>
      </c>
      <c r="B15" s="8">
        <f>Stundenplan!B15</f>
        <v>0.41666666666666669</v>
      </c>
      <c r="C15" s="11" t="str">
        <f>Stundenplan!C15</f>
        <v>Pause</v>
      </c>
      <c r="D15" s="11" t="str">
        <f>Stundenplan!D15</f>
        <v>Pause</v>
      </c>
      <c r="E15" s="11" t="str">
        <f>Stundenplan!E15</f>
        <v>Pause</v>
      </c>
      <c r="F15" s="11" t="str">
        <f>Stundenplan!F15</f>
        <v>Pause</v>
      </c>
      <c r="G15" s="11" t="str">
        <f>Stundenplan!G15</f>
        <v>Pause</v>
      </c>
      <c r="H15" s="11" t="str">
        <f>Stundenplan!H15</f>
        <v>Pause</v>
      </c>
      <c r="I15" s="11" t="str">
        <f>Stundenplan!I15</f>
        <v>Pause</v>
      </c>
      <c r="J15" s="11" t="str">
        <f>Stundenplan!J15</f>
        <v>Pause</v>
      </c>
      <c r="K15" s="11" t="str">
        <f>Stundenplan!K15</f>
        <v>Pause</v>
      </c>
      <c r="L15" s="11" t="str">
        <f>Stundenplan!L15</f>
        <v>Pause</v>
      </c>
      <c r="P15" s="39">
        <f t="shared" si="1"/>
        <v>1.0416666666666685E-2</v>
      </c>
      <c r="Q15" s="45">
        <f t="shared" si="2"/>
        <v>0</v>
      </c>
      <c r="R15" s="42">
        <f t="shared" si="42"/>
        <v>0</v>
      </c>
      <c r="S15" s="42">
        <f t="shared" si="3"/>
        <v>0</v>
      </c>
      <c r="T15" s="47">
        <f t="shared" si="4"/>
        <v>0</v>
      </c>
      <c r="U15" s="52">
        <f t="shared" si="5"/>
        <v>0</v>
      </c>
      <c r="V15" s="42">
        <f t="shared" si="6"/>
        <v>0</v>
      </c>
      <c r="W15" s="43">
        <f t="shared" si="7"/>
        <v>0</v>
      </c>
      <c r="X15" s="54">
        <f t="shared" si="8"/>
        <v>0</v>
      </c>
      <c r="Y15" s="52">
        <f t="shared" si="9"/>
        <v>0</v>
      </c>
      <c r="Z15" s="42">
        <f t="shared" si="10"/>
        <v>0</v>
      </c>
      <c r="AA15" s="43">
        <f t="shared" si="11"/>
        <v>0</v>
      </c>
      <c r="AB15" s="54">
        <f t="shared" si="12"/>
        <v>0</v>
      </c>
      <c r="AC15" s="52">
        <f t="shared" si="13"/>
        <v>0</v>
      </c>
      <c r="AD15" s="42">
        <f t="shared" si="14"/>
        <v>0</v>
      </c>
      <c r="AE15" s="43">
        <f t="shared" si="15"/>
        <v>0</v>
      </c>
      <c r="AF15" s="54">
        <f t="shared" si="16"/>
        <v>0</v>
      </c>
      <c r="AG15" s="52">
        <f t="shared" si="17"/>
        <v>0</v>
      </c>
      <c r="AH15" s="43">
        <f t="shared" si="18"/>
        <v>0</v>
      </c>
      <c r="AI15" s="43">
        <f t="shared" si="19"/>
        <v>0</v>
      </c>
      <c r="AJ15" s="54">
        <f t="shared" si="20"/>
        <v>0</v>
      </c>
      <c r="AL15" s="39">
        <f t="shared" si="21"/>
        <v>1.0416666666666685E-2</v>
      </c>
      <c r="AM15" s="45">
        <f t="shared" si="22"/>
        <v>0</v>
      </c>
      <c r="AN15" s="42">
        <f t="shared" si="23"/>
        <v>0</v>
      </c>
      <c r="AO15" s="42">
        <f t="shared" si="24"/>
        <v>0</v>
      </c>
      <c r="AP15" s="47">
        <f t="shared" si="25"/>
        <v>0</v>
      </c>
      <c r="AQ15" s="45">
        <f t="shared" si="26"/>
        <v>0</v>
      </c>
      <c r="AR15" s="42">
        <f t="shared" si="27"/>
        <v>0</v>
      </c>
      <c r="AS15" s="43">
        <f t="shared" si="28"/>
        <v>0</v>
      </c>
      <c r="AT15" s="54">
        <f t="shared" si="29"/>
        <v>0</v>
      </c>
      <c r="AU15" s="52">
        <f t="shared" si="30"/>
        <v>0</v>
      </c>
      <c r="AV15" s="42">
        <f t="shared" si="31"/>
        <v>0</v>
      </c>
      <c r="AW15" s="43">
        <f t="shared" si="32"/>
        <v>0</v>
      </c>
      <c r="AX15" s="54">
        <f t="shared" si="33"/>
        <v>0</v>
      </c>
      <c r="AY15" s="52">
        <f t="shared" si="34"/>
        <v>0</v>
      </c>
      <c r="AZ15" s="42">
        <f t="shared" si="35"/>
        <v>0</v>
      </c>
      <c r="BA15" s="43">
        <f t="shared" si="36"/>
        <v>0</v>
      </c>
      <c r="BB15" s="54">
        <f t="shared" si="37"/>
        <v>0</v>
      </c>
      <c r="BC15" s="52">
        <f t="shared" si="38"/>
        <v>0</v>
      </c>
      <c r="BD15" s="43">
        <f t="shared" si="39"/>
        <v>0</v>
      </c>
      <c r="BE15" s="43">
        <f t="shared" si="40"/>
        <v>0</v>
      </c>
      <c r="BF15" s="54">
        <f t="shared" si="41"/>
        <v>0</v>
      </c>
    </row>
    <row r="16" spans="1:58" x14ac:dyDescent="0.35">
      <c r="A16" s="8"/>
      <c r="B16" s="8"/>
      <c r="C16" s="11" t="str">
        <f>Stundenplan!C16</f>
        <v>*</v>
      </c>
      <c r="D16" s="11" t="str">
        <f>Stundenplan!D16</f>
        <v>*</v>
      </c>
      <c r="E16" s="11" t="str">
        <f>Stundenplan!E16</f>
        <v>*</v>
      </c>
      <c r="F16" s="11" t="str">
        <f>Stundenplan!F16</f>
        <v>*</v>
      </c>
      <c r="G16" s="11" t="str">
        <f>Stundenplan!G16</f>
        <v>*</v>
      </c>
      <c r="H16" s="11" t="str">
        <f>Stundenplan!H16</f>
        <v>*</v>
      </c>
      <c r="I16" s="11" t="str">
        <f>Stundenplan!I16</f>
        <v>*</v>
      </c>
      <c r="J16" s="11" t="str">
        <f>Stundenplan!J16</f>
        <v>*</v>
      </c>
      <c r="K16" s="11" t="str">
        <f>Stundenplan!K16</f>
        <v>*</v>
      </c>
      <c r="L16" s="11" t="str">
        <f>Stundenplan!L16</f>
        <v>*</v>
      </c>
      <c r="P16" s="39"/>
      <c r="Q16" s="45"/>
      <c r="R16" s="42"/>
      <c r="S16" s="42"/>
      <c r="T16" s="47"/>
      <c r="U16" s="52"/>
      <c r="V16" s="42"/>
      <c r="W16" s="43"/>
      <c r="X16" s="54"/>
      <c r="Y16" s="52"/>
      <c r="Z16" s="42"/>
      <c r="AA16" s="43"/>
      <c r="AB16" s="54"/>
      <c r="AC16" s="52"/>
      <c r="AD16" s="42"/>
      <c r="AE16" s="43"/>
      <c r="AF16" s="54"/>
      <c r="AG16" s="52"/>
      <c r="AH16" s="43"/>
      <c r="AI16" s="43"/>
      <c r="AJ16" s="54"/>
      <c r="AL16" s="39"/>
      <c r="AM16" s="45"/>
      <c r="AN16" s="42"/>
      <c r="AO16" s="42"/>
      <c r="AP16" s="47"/>
      <c r="AQ16" s="45"/>
      <c r="AR16" s="42"/>
      <c r="AS16" s="43"/>
      <c r="AT16" s="54"/>
      <c r="AU16" s="52"/>
      <c r="AV16" s="42"/>
      <c r="AW16" s="43"/>
      <c r="AX16" s="54"/>
      <c r="AY16" s="52"/>
      <c r="AZ16" s="42"/>
      <c r="BA16" s="43"/>
      <c r="BB16" s="54"/>
      <c r="BC16" s="52"/>
      <c r="BD16" s="43"/>
      <c r="BE16" s="43"/>
      <c r="BF16" s="54"/>
    </row>
    <row r="17" spans="1:58" x14ac:dyDescent="0.35">
      <c r="A17" s="8">
        <f>Stundenplan!A17</f>
        <v>0.41666666666666669</v>
      </c>
      <c r="B17" s="8">
        <f>Stundenplan!B17</f>
        <v>0.44791666666666669</v>
      </c>
      <c r="C17" s="11" t="str">
        <f>Stundenplan!C17</f>
        <v>BS</v>
      </c>
      <c r="D17" s="11" t="str">
        <f>Stundenplan!D17</f>
        <v>BS</v>
      </c>
      <c r="E17" s="11" t="str">
        <f>Stundenplan!E17</f>
        <v>Wald</v>
      </c>
      <c r="F17" s="11" t="str">
        <f>Stundenplan!F17</f>
        <v>Wald</v>
      </c>
      <c r="G17" s="11" t="str">
        <f>Stundenplan!G17</f>
        <v>Unt.</v>
      </c>
      <c r="H17" s="11" t="str">
        <f>Stundenplan!H17</f>
        <v>Unt.</v>
      </c>
      <c r="I17" s="11" t="str">
        <f>Stundenplan!I17</f>
        <v>Unt.</v>
      </c>
      <c r="J17" s="11" t="str">
        <f>Stundenplan!J17</f>
        <v>Unt.</v>
      </c>
      <c r="K17" s="11" t="str">
        <f>Stundenplan!K17</f>
        <v>Unt.</v>
      </c>
      <c r="L17" s="11" t="str">
        <f>Stundenplan!L17</f>
        <v>Unt.</v>
      </c>
      <c r="P17" s="39">
        <f t="shared" si="1"/>
        <v>3.125E-2</v>
      </c>
      <c r="Q17" s="45">
        <f t="shared" si="2"/>
        <v>0</v>
      </c>
      <c r="R17" s="42">
        <f t="shared" si="42"/>
        <v>0</v>
      </c>
      <c r="S17" s="42">
        <f t="shared" si="3"/>
        <v>0</v>
      </c>
      <c r="T17" s="47">
        <f t="shared" si="4"/>
        <v>0</v>
      </c>
      <c r="U17" s="52">
        <f t="shared" si="5"/>
        <v>0</v>
      </c>
      <c r="V17" s="42">
        <f t="shared" si="6"/>
        <v>0</v>
      </c>
      <c r="W17" s="43">
        <f t="shared" si="7"/>
        <v>0</v>
      </c>
      <c r="X17" s="54">
        <f t="shared" si="8"/>
        <v>0</v>
      </c>
      <c r="Y17" s="52">
        <f t="shared" si="9"/>
        <v>0</v>
      </c>
      <c r="Z17" s="42">
        <f t="shared" si="10"/>
        <v>0</v>
      </c>
      <c r="AA17" s="43">
        <f t="shared" si="11"/>
        <v>0</v>
      </c>
      <c r="AB17" s="54">
        <f t="shared" si="12"/>
        <v>0</v>
      </c>
      <c r="AC17" s="52">
        <f t="shared" si="13"/>
        <v>0</v>
      </c>
      <c r="AD17" s="42">
        <f t="shared" si="14"/>
        <v>0</v>
      </c>
      <c r="AE17" s="43">
        <f t="shared" si="15"/>
        <v>0</v>
      </c>
      <c r="AF17" s="54">
        <f t="shared" si="16"/>
        <v>0</v>
      </c>
      <c r="AG17" s="52">
        <f t="shared" si="17"/>
        <v>0</v>
      </c>
      <c r="AH17" s="43">
        <f t="shared" si="18"/>
        <v>0</v>
      </c>
      <c r="AI17" s="43">
        <f t="shared" si="19"/>
        <v>0</v>
      </c>
      <c r="AJ17" s="54">
        <f t="shared" si="20"/>
        <v>0</v>
      </c>
      <c r="AL17" s="39">
        <f t="shared" si="21"/>
        <v>3.125E-2</v>
      </c>
      <c r="AM17" s="45">
        <f t="shared" si="22"/>
        <v>0</v>
      </c>
      <c r="AN17" s="42">
        <f t="shared" si="23"/>
        <v>0</v>
      </c>
      <c r="AO17" s="42">
        <f t="shared" si="24"/>
        <v>0</v>
      </c>
      <c r="AP17" s="47">
        <f t="shared" si="25"/>
        <v>0</v>
      </c>
      <c r="AQ17" s="45">
        <f t="shared" si="26"/>
        <v>0</v>
      </c>
      <c r="AR17" s="42">
        <f t="shared" si="27"/>
        <v>0</v>
      </c>
      <c r="AS17" s="43">
        <f t="shared" si="28"/>
        <v>0</v>
      </c>
      <c r="AT17" s="54">
        <f t="shared" si="29"/>
        <v>0</v>
      </c>
      <c r="AU17" s="52">
        <f t="shared" si="30"/>
        <v>0</v>
      </c>
      <c r="AV17" s="42">
        <f t="shared" si="31"/>
        <v>0</v>
      </c>
      <c r="AW17" s="43">
        <f t="shared" si="32"/>
        <v>0</v>
      </c>
      <c r="AX17" s="54">
        <f t="shared" si="33"/>
        <v>0</v>
      </c>
      <c r="AY17" s="52">
        <f t="shared" si="34"/>
        <v>0</v>
      </c>
      <c r="AZ17" s="42">
        <f t="shared" si="35"/>
        <v>0</v>
      </c>
      <c r="BA17" s="43">
        <f t="shared" si="36"/>
        <v>0</v>
      </c>
      <c r="BB17" s="54">
        <f t="shared" si="37"/>
        <v>0</v>
      </c>
      <c r="BC17" s="52">
        <f t="shared" si="38"/>
        <v>0</v>
      </c>
      <c r="BD17" s="43">
        <f t="shared" si="39"/>
        <v>0</v>
      </c>
      <c r="BE17" s="43">
        <f t="shared" si="40"/>
        <v>0</v>
      </c>
      <c r="BF17" s="54">
        <f t="shared" si="41"/>
        <v>0</v>
      </c>
    </row>
    <row r="18" spans="1:58" x14ac:dyDescent="0.35">
      <c r="A18" s="8"/>
      <c r="B18" s="8"/>
      <c r="C18" s="11" t="str">
        <f>Stundenplan!C18</f>
        <v>KLP</v>
      </c>
      <c r="D18" s="11" t="str">
        <f>Stundenplan!D18</f>
        <v>KLP</v>
      </c>
      <c r="E18" s="11" t="str">
        <f>Stundenplan!E18</f>
        <v>SA</v>
      </c>
      <c r="F18" s="11" t="str">
        <f>Stundenplan!F18</f>
        <v>KLP</v>
      </c>
      <c r="G18" s="11" t="str">
        <f>Stundenplan!G18</f>
        <v>KLP</v>
      </c>
      <c r="H18" s="11" t="str">
        <f>Stundenplan!H18</f>
        <v>SHP IFP</v>
      </c>
      <c r="I18" s="11" t="str">
        <f>Stundenplan!I18</f>
        <v>SHP ISS</v>
      </c>
      <c r="J18" s="11" t="str">
        <f>Stundenplan!J18</f>
        <v>KLP</v>
      </c>
      <c r="K18" s="11" t="str">
        <f>Stundenplan!K18</f>
        <v>SHP ISS</v>
      </c>
      <c r="L18" s="11" t="str">
        <f>Stundenplan!L18</f>
        <v>KLP</v>
      </c>
      <c r="P18" s="39"/>
      <c r="Q18" s="45"/>
      <c r="R18" s="42"/>
      <c r="S18" s="42"/>
      <c r="T18" s="47"/>
      <c r="U18" s="52"/>
      <c r="V18" s="42"/>
      <c r="W18" s="43"/>
      <c r="X18" s="54"/>
      <c r="Y18" s="52"/>
      <c r="Z18" s="42"/>
      <c r="AA18" s="43"/>
      <c r="AB18" s="54"/>
      <c r="AC18" s="52"/>
      <c r="AD18" s="42"/>
      <c r="AE18" s="43"/>
      <c r="AF18" s="54"/>
      <c r="AG18" s="52"/>
      <c r="AH18" s="43"/>
      <c r="AI18" s="43"/>
      <c r="AJ18" s="54"/>
      <c r="AL18" s="39"/>
      <c r="AM18" s="45"/>
      <c r="AN18" s="42"/>
      <c r="AO18" s="42"/>
      <c r="AP18" s="47"/>
      <c r="AQ18" s="45"/>
      <c r="AR18" s="42"/>
      <c r="AS18" s="43"/>
      <c r="AT18" s="54"/>
      <c r="AU18" s="52"/>
      <c r="AV18" s="42"/>
      <c r="AW18" s="43"/>
      <c r="AX18" s="54"/>
      <c r="AY18" s="52"/>
      <c r="AZ18" s="42"/>
      <c r="BA18" s="43"/>
      <c r="BB18" s="54"/>
      <c r="BC18" s="52"/>
      <c r="BD18" s="43"/>
      <c r="BE18" s="43"/>
      <c r="BF18" s="54"/>
    </row>
    <row r="19" spans="1:58" x14ac:dyDescent="0.35">
      <c r="A19" s="8">
        <f>Stundenplan!A19</f>
        <v>0.4548611111111111</v>
      </c>
      <c r="B19" s="8">
        <f>Stundenplan!B19</f>
        <v>0.4861111111111111</v>
      </c>
      <c r="C19" s="11" t="str">
        <f>Stundenplan!C19</f>
        <v>Unt.</v>
      </c>
      <c r="D19" s="11" t="str">
        <f>Stundenplan!D19</f>
        <v>Unt.</v>
      </c>
      <c r="E19" s="11" t="str">
        <f>Stundenplan!E19</f>
        <v>Unt.</v>
      </c>
      <c r="F19" s="11" t="str">
        <f>Stundenplan!F19</f>
        <v>Unt.</v>
      </c>
      <c r="G19" s="11" t="str">
        <f>Stundenplan!G19</f>
        <v>Unt.</v>
      </c>
      <c r="H19" s="11" t="str">
        <f>Stundenplan!H19</f>
        <v>Unt.</v>
      </c>
      <c r="I19" s="11" t="str">
        <f>Stundenplan!I19</f>
        <v>Unt.</v>
      </c>
      <c r="J19" s="11" t="str">
        <f>Stundenplan!J19</f>
        <v>Unt.</v>
      </c>
      <c r="K19" s="11" t="str">
        <f>Stundenplan!K19</f>
        <v>Unt.</v>
      </c>
      <c r="L19" s="11" t="str">
        <f>Stundenplan!L19</f>
        <v>Unt.</v>
      </c>
      <c r="P19" s="39">
        <f t="shared" si="1"/>
        <v>3.125E-2</v>
      </c>
      <c r="Q19" s="45">
        <f t="shared" si="2"/>
        <v>0</v>
      </c>
      <c r="R19" s="42">
        <f t="shared" si="42"/>
        <v>0</v>
      </c>
      <c r="S19" s="42">
        <f t="shared" si="3"/>
        <v>0</v>
      </c>
      <c r="T19" s="47">
        <f t="shared" si="4"/>
        <v>0</v>
      </c>
      <c r="U19" s="52">
        <f t="shared" si="5"/>
        <v>0</v>
      </c>
      <c r="V19" s="42">
        <f t="shared" si="6"/>
        <v>0</v>
      </c>
      <c r="W19" s="43">
        <f t="shared" si="7"/>
        <v>0</v>
      </c>
      <c r="X19" s="54">
        <f t="shared" si="8"/>
        <v>0</v>
      </c>
      <c r="Y19" s="52">
        <f t="shared" si="9"/>
        <v>0</v>
      </c>
      <c r="Z19" s="42">
        <f t="shared" si="10"/>
        <v>0</v>
      </c>
      <c r="AA19" s="43">
        <f t="shared" si="11"/>
        <v>0</v>
      </c>
      <c r="AB19" s="54">
        <f t="shared" si="12"/>
        <v>0</v>
      </c>
      <c r="AC19" s="52">
        <f t="shared" si="13"/>
        <v>0</v>
      </c>
      <c r="AD19" s="42">
        <f t="shared" si="14"/>
        <v>0</v>
      </c>
      <c r="AE19" s="43">
        <f t="shared" si="15"/>
        <v>0</v>
      </c>
      <c r="AF19" s="54">
        <f t="shared" si="16"/>
        <v>0</v>
      </c>
      <c r="AG19" s="52">
        <f t="shared" si="17"/>
        <v>0</v>
      </c>
      <c r="AH19" s="43">
        <f t="shared" si="18"/>
        <v>0</v>
      </c>
      <c r="AI19" s="43">
        <f t="shared" si="19"/>
        <v>0</v>
      </c>
      <c r="AJ19" s="54">
        <f t="shared" si="20"/>
        <v>0</v>
      </c>
      <c r="AL19" s="39">
        <f t="shared" si="21"/>
        <v>3.125E-2</v>
      </c>
      <c r="AM19" s="45">
        <f t="shared" si="22"/>
        <v>0</v>
      </c>
      <c r="AN19" s="42">
        <f t="shared" si="23"/>
        <v>0</v>
      </c>
      <c r="AO19" s="42">
        <f t="shared" si="24"/>
        <v>0</v>
      </c>
      <c r="AP19" s="47">
        <f t="shared" si="25"/>
        <v>0</v>
      </c>
      <c r="AQ19" s="45">
        <f t="shared" si="26"/>
        <v>0</v>
      </c>
      <c r="AR19" s="42">
        <f t="shared" si="27"/>
        <v>0</v>
      </c>
      <c r="AS19" s="43">
        <f t="shared" si="28"/>
        <v>0</v>
      </c>
      <c r="AT19" s="54">
        <f t="shared" si="29"/>
        <v>0</v>
      </c>
      <c r="AU19" s="52">
        <f t="shared" si="30"/>
        <v>0</v>
      </c>
      <c r="AV19" s="42">
        <f t="shared" si="31"/>
        <v>0</v>
      </c>
      <c r="AW19" s="43">
        <f t="shared" si="32"/>
        <v>0</v>
      </c>
      <c r="AX19" s="54">
        <f t="shared" si="33"/>
        <v>0</v>
      </c>
      <c r="AY19" s="52">
        <f t="shared" si="34"/>
        <v>0</v>
      </c>
      <c r="AZ19" s="42">
        <f t="shared" si="35"/>
        <v>0</v>
      </c>
      <c r="BA19" s="43">
        <f t="shared" si="36"/>
        <v>0</v>
      </c>
      <c r="BB19" s="54">
        <f t="shared" si="37"/>
        <v>0</v>
      </c>
      <c r="BC19" s="52">
        <f t="shared" si="38"/>
        <v>0</v>
      </c>
      <c r="BD19" s="43">
        <f t="shared" si="39"/>
        <v>0</v>
      </c>
      <c r="BE19" s="43">
        <f t="shared" si="40"/>
        <v>0</v>
      </c>
      <c r="BF19" s="54">
        <f t="shared" si="41"/>
        <v>0</v>
      </c>
    </row>
    <row r="20" spans="1:58" x14ac:dyDescent="0.35">
      <c r="A20" s="8"/>
      <c r="B20" s="8"/>
      <c r="C20" s="11" t="str">
        <f>Stundenplan!C20</f>
        <v>KLP</v>
      </c>
      <c r="D20" s="11" t="str">
        <f>Stundenplan!D20</f>
        <v>KLP</v>
      </c>
      <c r="E20" s="11" t="str">
        <f>Stundenplan!E20</f>
        <v>KLP</v>
      </c>
      <c r="F20" s="11" t="str">
        <f>Stundenplan!F20</f>
        <v>KLP</v>
      </c>
      <c r="G20" s="11" t="str">
        <f>Stundenplan!G20</f>
        <v>KLP</v>
      </c>
      <c r="H20" s="11" t="str">
        <f>Stundenplan!H20</f>
        <v>KLP</v>
      </c>
      <c r="I20" s="11" t="str">
        <f>Stundenplan!I20</f>
        <v>SHP ISS</v>
      </c>
      <c r="J20" s="11" t="str">
        <f>Stundenplan!J20</f>
        <v>KLP</v>
      </c>
      <c r="K20" s="11" t="str">
        <f>Stundenplan!K20</f>
        <v>SHP ISS</v>
      </c>
      <c r="L20" s="11" t="str">
        <f>Stundenplan!L20</f>
        <v>KLP</v>
      </c>
      <c r="P20" s="39"/>
      <c r="Q20" s="45"/>
      <c r="R20" s="42"/>
      <c r="S20" s="42"/>
      <c r="T20" s="47"/>
      <c r="U20" s="52"/>
      <c r="V20" s="42"/>
      <c r="W20" s="43"/>
      <c r="X20" s="54"/>
      <c r="Y20" s="52"/>
      <c r="Z20" s="42"/>
      <c r="AA20" s="43"/>
      <c r="AB20" s="54"/>
      <c r="AC20" s="52"/>
      <c r="AD20" s="42"/>
      <c r="AE20" s="43"/>
      <c r="AF20" s="54"/>
      <c r="AG20" s="52"/>
      <c r="AH20" s="43"/>
      <c r="AI20" s="43"/>
      <c r="AJ20" s="54"/>
      <c r="AL20" s="39"/>
      <c r="AM20" s="45"/>
      <c r="AN20" s="42"/>
      <c r="AO20" s="42"/>
      <c r="AP20" s="47"/>
      <c r="AQ20" s="45"/>
      <c r="AR20" s="42"/>
      <c r="AS20" s="43"/>
      <c r="AT20" s="54"/>
      <c r="AU20" s="52"/>
      <c r="AV20" s="42"/>
      <c r="AW20" s="43"/>
      <c r="AX20" s="54"/>
      <c r="AY20" s="52"/>
      <c r="AZ20" s="42"/>
      <c r="BA20" s="43"/>
      <c r="BB20" s="54"/>
      <c r="BC20" s="52"/>
      <c r="BD20" s="43"/>
      <c r="BE20" s="43"/>
      <c r="BF20" s="54"/>
    </row>
    <row r="21" spans="1:58" x14ac:dyDescent="0.35">
      <c r="A21" s="8">
        <f>Stundenplan!A21</f>
        <v>0.4861111111111111</v>
      </c>
      <c r="B21" s="8">
        <f>Stundenplan!B21</f>
        <v>0.48958333333333331</v>
      </c>
      <c r="C21" s="11">
        <f>Stundenplan!C21</f>
        <v>0</v>
      </c>
      <c r="D21" s="11">
        <f>Stundenplan!D21</f>
        <v>0</v>
      </c>
      <c r="E21" s="11">
        <f>Stundenplan!E21</f>
        <v>0</v>
      </c>
      <c r="F21" s="11">
        <f>Stundenplan!F21</f>
        <v>0</v>
      </c>
      <c r="G21" s="11">
        <f>Stundenplan!G21</f>
        <v>0</v>
      </c>
      <c r="H21" s="11">
        <f>Stundenplan!H21</f>
        <v>0</v>
      </c>
      <c r="I21" s="11">
        <f>Stundenplan!I21</f>
        <v>0</v>
      </c>
      <c r="J21" s="11">
        <f>Stundenplan!J21</f>
        <v>0</v>
      </c>
      <c r="K21" s="11">
        <f>Stundenplan!K21</f>
        <v>0</v>
      </c>
      <c r="L21" s="11">
        <f>Stundenplan!L21</f>
        <v>0</v>
      </c>
      <c r="P21" s="39">
        <f t="shared" si="1"/>
        <v>3.4722222222222099E-3</v>
      </c>
      <c r="Q21" s="45">
        <f t="shared" si="2"/>
        <v>0</v>
      </c>
      <c r="R21" s="42">
        <f t="shared" si="42"/>
        <v>0</v>
      </c>
      <c r="S21" s="42">
        <f t="shared" si="3"/>
        <v>0</v>
      </c>
      <c r="T21" s="47">
        <f t="shared" si="4"/>
        <v>0</v>
      </c>
      <c r="U21" s="52">
        <f t="shared" si="5"/>
        <v>0</v>
      </c>
      <c r="V21" s="42">
        <f t="shared" si="6"/>
        <v>0</v>
      </c>
      <c r="W21" s="43">
        <f t="shared" si="7"/>
        <v>0</v>
      </c>
      <c r="X21" s="54">
        <f t="shared" si="8"/>
        <v>0</v>
      </c>
      <c r="Y21" s="52">
        <f t="shared" si="9"/>
        <v>0</v>
      </c>
      <c r="Z21" s="42">
        <f t="shared" si="10"/>
        <v>0</v>
      </c>
      <c r="AA21" s="43">
        <f t="shared" si="11"/>
        <v>0</v>
      </c>
      <c r="AB21" s="54">
        <f t="shared" si="12"/>
        <v>0</v>
      </c>
      <c r="AC21" s="52">
        <f t="shared" si="13"/>
        <v>0</v>
      </c>
      <c r="AD21" s="42">
        <f t="shared" si="14"/>
        <v>0</v>
      </c>
      <c r="AE21" s="43">
        <f t="shared" si="15"/>
        <v>0</v>
      </c>
      <c r="AF21" s="54">
        <f t="shared" si="16"/>
        <v>0</v>
      </c>
      <c r="AG21" s="52">
        <f t="shared" si="17"/>
        <v>0</v>
      </c>
      <c r="AH21" s="43">
        <f t="shared" si="18"/>
        <v>0</v>
      </c>
      <c r="AI21" s="43">
        <f t="shared" si="19"/>
        <v>0</v>
      </c>
      <c r="AJ21" s="54">
        <f t="shared" si="20"/>
        <v>0</v>
      </c>
      <c r="AL21" s="39">
        <f t="shared" si="21"/>
        <v>3.4722222222222099E-3</v>
      </c>
      <c r="AM21" s="45">
        <f t="shared" si="22"/>
        <v>0</v>
      </c>
      <c r="AN21" s="42">
        <f t="shared" si="23"/>
        <v>0</v>
      </c>
      <c r="AO21" s="42">
        <f t="shared" si="24"/>
        <v>0</v>
      </c>
      <c r="AP21" s="47">
        <f t="shared" si="25"/>
        <v>0</v>
      </c>
      <c r="AQ21" s="45">
        <f t="shared" si="26"/>
        <v>0</v>
      </c>
      <c r="AR21" s="42">
        <f t="shared" si="27"/>
        <v>0</v>
      </c>
      <c r="AS21" s="43">
        <f t="shared" si="28"/>
        <v>0</v>
      </c>
      <c r="AT21" s="54">
        <f t="shared" si="29"/>
        <v>0</v>
      </c>
      <c r="AU21" s="52">
        <f t="shared" si="30"/>
        <v>0</v>
      </c>
      <c r="AV21" s="42">
        <f t="shared" si="31"/>
        <v>0</v>
      </c>
      <c r="AW21" s="43">
        <f t="shared" si="32"/>
        <v>0</v>
      </c>
      <c r="AX21" s="54">
        <f t="shared" si="33"/>
        <v>0</v>
      </c>
      <c r="AY21" s="52">
        <f t="shared" si="34"/>
        <v>0</v>
      </c>
      <c r="AZ21" s="42">
        <f t="shared" si="35"/>
        <v>0</v>
      </c>
      <c r="BA21" s="43">
        <f t="shared" si="36"/>
        <v>0</v>
      </c>
      <c r="BB21" s="54">
        <f t="shared" si="37"/>
        <v>0</v>
      </c>
      <c r="BC21" s="52">
        <f t="shared" si="38"/>
        <v>0</v>
      </c>
      <c r="BD21" s="43">
        <f t="shared" si="39"/>
        <v>0</v>
      </c>
      <c r="BE21" s="43">
        <f t="shared" si="40"/>
        <v>0</v>
      </c>
      <c r="BF21" s="54">
        <f t="shared" si="41"/>
        <v>0</v>
      </c>
    </row>
    <row r="22" spans="1:58" x14ac:dyDescent="0.35">
      <c r="A22" s="8"/>
      <c r="B22" s="8"/>
      <c r="C22" s="11">
        <f>Stundenplan!C22</f>
        <v>0</v>
      </c>
      <c r="D22" s="11">
        <f>Stundenplan!D22</f>
        <v>0</v>
      </c>
      <c r="E22" s="11">
        <f>Stundenplan!E22</f>
        <v>0</v>
      </c>
      <c r="F22" s="11">
        <f>Stundenplan!F22</f>
        <v>0</v>
      </c>
      <c r="G22" s="11">
        <f>Stundenplan!G22</f>
        <v>0</v>
      </c>
      <c r="H22" s="11">
        <f>Stundenplan!H22</f>
        <v>0</v>
      </c>
      <c r="I22" s="11">
        <f>Stundenplan!I22</f>
        <v>0</v>
      </c>
      <c r="J22" s="11">
        <f>Stundenplan!J22</f>
        <v>0</v>
      </c>
      <c r="K22" s="11">
        <f>Stundenplan!K22</f>
        <v>0</v>
      </c>
      <c r="L22" s="11">
        <f>Stundenplan!L22</f>
        <v>0</v>
      </c>
      <c r="P22" s="39"/>
      <c r="Q22" s="45"/>
      <c r="R22" s="42"/>
      <c r="S22" s="42"/>
      <c r="T22" s="47"/>
      <c r="U22" s="52"/>
      <c r="V22" s="42"/>
      <c r="W22" s="43"/>
      <c r="X22" s="54"/>
      <c r="Y22" s="52"/>
      <c r="Z22" s="42"/>
      <c r="AA22" s="43"/>
      <c r="AB22" s="54"/>
      <c r="AC22" s="52"/>
      <c r="AD22" s="42"/>
      <c r="AE22" s="43"/>
      <c r="AF22" s="54"/>
      <c r="AG22" s="52"/>
      <c r="AH22" s="43"/>
      <c r="AI22" s="43"/>
      <c r="AJ22" s="54"/>
      <c r="AL22" s="39"/>
      <c r="AM22" s="45"/>
      <c r="AN22" s="42"/>
      <c r="AO22" s="42"/>
      <c r="AP22" s="47"/>
      <c r="AQ22" s="45"/>
      <c r="AR22" s="42"/>
      <c r="AS22" s="43"/>
      <c r="AT22" s="54"/>
      <c r="AU22" s="52"/>
      <c r="AV22" s="42"/>
      <c r="AW22" s="43"/>
      <c r="AX22" s="54"/>
      <c r="AY22" s="52"/>
      <c r="AZ22" s="42"/>
      <c r="BA22" s="43"/>
      <c r="BB22" s="54"/>
      <c r="BC22" s="52"/>
      <c r="BD22" s="43"/>
      <c r="BE22" s="43"/>
      <c r="BF22" s="54"/>
    </row>
    <row r="23" spans="1:58" x14ac:dyDescent="0.35">
      <c r="A23" s="8">
        <f>Stundenplan!A23</f>
        <v>0.48958333333333331</v>
      </c>
      <c r="B23" s="8">
        <f>Stundenplan!B23</f>
        <v>0.52083333333333337</v>
      </c>
      <c r="C23" s="11" t="str">
        <f>Stundenplan!C23</f>
        <v>Mittag</v>
      </c>
      <c r="D23" s="11" t="str">
        <f>Stundenplan!D23</f>
        <v>Mittag</v>
      </c>
      <c r="E23" s="11" t="str">
        <f>Stundenplan!E23</f>
        <v>Mittag</v>
      </c>
      <c r="F23" s="11" t="str">
        <f>Stundenplan!F23</f>
        <v>Mittag</v>
      </c>
      <c r="G23" s="11" t="str">
        <f>Stundenplan!G23</f>
        <v>Mittag</v>
      </c>
      <c r="H23" s="11" t="str">
        <f>Stundenplan!H23</f>
        <v>Mittag</v>
      </c>
      <c r="I23" s="11" t="str">
        <f>Stundenplan!I23</f>
        <v>Mittag</v>
      </c>
      <c r="J23" s="11" t="str">
        <f>Stundenplan!J23</f>
        <v>Mittag</v>
      </c>
      <c r="K23" s="11" t="str">
        <f>Stundenplan!K23</f>
        <v>Mittag</v>
      </c>
      <c r="L23" s="11" t="str">
        <f>Stundenplan!L23</f>
        <v>Mittag</v>
      </c>
      <c r="P23" s="39">
        <f t="shared" si="1"/>
        <v>3.1250000000000056E-2</v>
      </c>
      <c r="Q23" s="45">
        <f t="shared" si="2"/>
        <v>0</v>
      </c>
      <c r="R23" s="42">
        <f t="shared" si="42"/>
        <v>0</v>
      </c>
      <c r="S23" s="42">
        <f t="shared" si="3"/>
        <v>0</v>
      </c>
      <c r="T23" s="47">
        <f t="shared" si="4"/>
        <v>0</v>
      </c>
      <c r="U23" s="52">
        <f t="shared" si="5"/>
        <v>0</v>
      </c>
      <c r="V23" s="42">
        <f t="shared" si="6"/>
        <v>0</v>
      </c>
      <c r="W23" s="43">
        <f t="shared" si="7"/>
        <v>0</v>
      </c>
      <c r="X23" s="54">
        <f t="shared" si="8"/>
        <v>0</v>
      </c>
      <c r="Y23" s="52">
        <f t="shared" si="9"/>
        <v>0</v>
      </c>
      <c r="Z23" s="42">
        <f t="shared" si="10"/>
        <v>0</v>
      </c>
      <c r="AA23" s="43">
        <f t="shared" si="11"/>
        <v>0</v>
      </c>
      <c r="AB23" s="54">
        <f t="shared" si="12"/>
        <v>0</v>
      </c>
      <c r="AC23" s="52">
        <f t="shared" si="13"/>
        <v>0</v>
      </c>
      <c r="AD23" s="42">
        <f t="shared" si="14"/>
        <v>0</v>
      </c>
      <c r="AE23" s="43">
        <f t="shared" si="15"/>
        <v>0</v>
      </c>
      <c r="AF23" s="54">
        <f t="shared" si="16"/>
        <v>0</v>
      </c>
      <c r="AG23" s="52">
        <f t="shared" si="17"/>
        <v>0</v>
      </c>
      <c r="AH23" s="43">
        <f t="shared" si="18"/>
        <v>0</v>
      </c>
      <c r="AI23" s="43">
        <f t="shared" si="19"/>
        <v>0</v>
      </c>
      <c r="AJ23" s="54">
        <f t="shared" si="20"/>
        <v>0</v>
      </c>
      <c r="AL23" s="39">
        <f t="shared" si="21"/>
        <v>3.1250000000000056E-2</v>
      </c>
      <c r="AM23" s="45">
        <f t="shared" si="22"/>
        <v>0</v>
      </c>
      <c r="AN23" s="42">
        <f t="shared" si="23"/>
        <v>0</v>
      </c>
      <c r="AO23" s="42">
        <f t="shared" si="24"/>
        <v>0</v>
      </c>
      <c r="AP23" s="47">
        <f t="shared" si="25"/>
        <v>0</v>
      </c>
      <c r="AQ23" s="45">
        <f t="shared" si="26"/>
        <v>0</v>
      </c>
      <c r="AR23" s="42">
        <f t="shared" si="27"/>
        <v>0</v>
      </c>
      <c r="AS23" s="43">
        <f t="shared" si="28"/>
        <v>0</v>
      </c>
      <c r="AT23" s="54">
        <f t="shared" si="29"/>
        <v>0</v>
      </c>
      <c r="AU23" s="52">
        <f t="shared" si="30"/>
        <v>0</v>
      </c>
      <c r="AV23" s="42">
        <f t="shared" si="31"/>
        <v>0</v>
      </c>
      <c r="AW23" s="43">
        <f t="shared" si="32"/>
        <v>0</v>
      </c>
      <c r="AX23" s="54">
        <f t="shared" si="33"/>
        <v>0</v>
      </c>
      <c r="AY23" s="52">
        <f t="shared" si="34"/>
        <v>0</v>
      </c>
      <c r="AZ23" s="42">
        <f t="shared" si="35"/>
        <v>0</v>
      </c>
      <c r="BA23" s="43">
        <f t="shared" si="36"/>
        <v>0</v>
      </c>
      <c r="BB23" s="54">
        <f t="shared" si="37"/>
        <v>0</v>
      </c>
      <c r="BC23" s="52">
        <f t="shared" si="38"/>
        <v>0</v>
      </c>
      <c r="BD23" s="43">
        <f t="shared" si="39"/>
        <v>0</v>
      </c>
      <c r="BE23" s="43">
        <f t="shared" si="40"/>
        <v>0</v>
      </c>
      <c r="BF23" s="54">
        <f t="shared" si="41"/>
        <v>0</v>
      </c>
    </row>
    <row r="24" spans="1:58" x14ac:dyDescent="0.35">
      <c r="A24" s="8"/>
      <c r="B24" s="8"/>
      <c r="C24" s="11" t="str">
        <f>Stundenplan!C24</f>
        <v>*</v>
      </c>
      <c r="D24" s="11" t="str">
        <f>Stundenplan!D24</f>
        <v>*</v>
      </c>
      <c r="E24" s="11" t="str">
        <f>Stundenplan!E24</f>
        <v>*</v>
      </c>
      <c r="F24" s="11" t="str">
        <f>Stundenplan!F24</f>
        <v>*</v>
      </c>
      <c r="G24" s="11" t="str">
        <f>Stundenplan!G24</f>
        <v>*</v>
      </c>
      <c r="H24" s="11" t="str">
        <f>Stundenplan!H24</f>
        <v>*</v>
      </c>
      <c r="I24" s="11" t="str">
        <f>Stundenplan!I24</f>
        <v>*</v>
      </c>
      <c r="J24" s="11" t="str">
        <f>Stundenplan!J24</f>
        <v>*</v>
      </c>
      <c r="K24" s="11" t="str">
        <f>Stundenplan!K24</f>
        <v>*</v>
      </c>
      <c r="L24" s="11" t="str">
        <f>Stundenplan!L24</f>
        <v>*</v>
      </c>
      <c r="P24" s="39"/>
      <c r="Q24" s="45"/>
      <c r="R24" s="42"/>
      <c r="S24" s="42"/>
      <c r="T24" s="47"/>
      <c r="U24" s="52"/>
      <c r="V24" s="42"/>
      <c r="W24" s="43"/>
      <c r="X24" s="54"/>
      <c r="Y24" s="52"/>
      <c r="Z24" s="42"/>
      <c r="AA24" s="43"/>
      <c r="AB24" s="54"/>
      <c r="AC24" s="52"/>
      <c r="AD24" s="42"/>
      <c r="AE24" s="43"/>
      <c r="AF24" s="54"/>
      <c r="AG24" s="52"/>
      <c r="AH24" s="43"/>
      <c r="AI24" s="43"/>
      <c r="AJ24" s="54"/>
      <c r="AL24" s="39"/>
      <c r="AM24" s="45"/>
      <c r="AN24" s="42"/>
      <c r="AO24" s="42"/>
      <c r="AP24" s="47"/>
      <c r="AQ24" s="45"/>
      <c r="AR24" s="42"/>
      <c r="AS24" s="43"/>
      <c r="AT24" s="54"/>
      <c r="AU24" s="52"/>
      <c r="AV24" s="42"/>
      <c r="AW24" s="43"/>
      <c r="AX24" s="54"/>
      <c r="AY24" s="52"/>
      <c r="AZ24" s="42"/>
      <c r="BA24" s="43"/>
      <c r="BB24" s="54"/>
      <c r="BC24" s="52"/>
      <c r="BD24" s="43"/>
      <c r="BE24" s="43"/>
      <c r="BF24" s="54"/>
    </row>
    <row r="25" spans="1:58" x14ac:dyDescent="0.35">
      <c r="A25" s="8">
        <f>Stundenplan!A25</f>
        <v>0.52083333333333337</v>
      </c>
      <c r="B25" s="8">
        <f>Stundenplan!B25</f>
        <v>0.55208333333333337</v>
      </c>
      <c r="C25" s="11" t="str">
        <f>Stundenplan!C25</f>
        <v>*</v>
      </c>
      <c r="D25" s="11" t="str">
        <f>Stundenplan!D25</f>
        <v>*</v>
      </c>
      <c r="E25" s="11" t="str">
        <f>Stundenplan!E25</f>
        <v>*</v>
      </c>
      <c r="F25" s="11" t="str">
        <f>Stundenplan!F25</f>
        <v>*</v>
      </c>
      <c r="G25" s="11" t="str">
        <f>Stundenplan!G25</f>
        <v>*</v>
      </c>
      <c r="H25" s="11" t="str">
        <f>Stundenplan!H25</f>
        <v>*</v>
      </c>
      <c r="I25" s="11" t="str">
        <f>Stundenplan!I25</f>
        <v>*</v>
      </c>
      <c r="J25" s="11" t="str">
        <f>Stundenplan!J25</f>
        <v>*</v>
      </c>
      <c r="K25" s="11" t="str">
        <f>Stundenplan!K25</f>
        <v>*</v>
      </c>
      <c r="L25" s="11" t="str">
        <f>Stundenplan!L25</f>
        <v>*</v>
      </c>
      <c r="P25" s="39">
        <f t="shared" si="1"/>
        <v>3.125E-2</v>
      </c>
      <c r="Q25" s="45">
        <f t="shared" si="2"/>
        <v>0</v>
      </c>
      <c r="R25" s="42">
        <f t="shared" si="42"/>
        <v>0</v>
      </c>
      <c r="S25" s="42">
        <f t="shared" si="3"/>
        <v>0</v>
      </c>
      <c r="T25" s="47">
        <f t="shared" si="4"/>
        <v>0</v>
      </c>
      <c r="U25" s="52">
        <f t="shared" si="5"/>
        <v>0</v>
      </c>
      <c r="V25" s="42">
        <f t="shared" si="6"/>
        <v>0</v>
      </c>
      <c r="W25" s="43">
        <f t="shared" si="7"/>
        <v>0</v>
      </c>
      <c r="X25" s="54">
        <f t="shared" si="8"/>
        <v>0</v>
      </c>
      <c r="Y25" s="52">
        <f t="shared" si="9"/>
        <v>0</v>
      </c>
      <c r="Z25" s="42">
        <f t="shared" si="10"/>
        <v>0</v>
      </c>
      <c r="AA25" s="43">
        <f t="shared" si="11"/>
        <v>0</v>
      </c>
      <c r="AB25" s="54">
        <f t="shared" si="12"/>
        <v>0</v>
      </c>
      <c r="AC25" s="52">
        <f t="shared" si="13"/>
        <v>0</v>
      </c>
      <c r="AD25" s="42">
        <f t="shared" si="14"/>
        <v>0</v>
      </c>
      <c r="AE25" s="43">
        <f t="shared" si="15"/>
        <v>0</v>
      </c>
      <c r="AF25" s="54">
        <f t="shared" si="16"/>
        <v>0</v>
      </c>
      <c r="AG25" s="52">
        <f t="shared" si="17"/>
        <v>0</v>
      </c>
      <c r="AH25" s="43">
        <f t="shared" si="18"/>
        <v>0</v>
      </c>
      <c r="AI25" s="43">
        <f t="shared" si="19"/>
        <v>0</v>
      </c>
      <c r="AJ25" s="54">
        <f t="shared" si="20"/>
        <v>0</v>
      </c>
      <c r="AL25" s="39">
        <f t="shared" si="21"/>
        <v>3.125E-2</v>
      </c>
      <c r="AM25" s="45">
        <f t="shared" si="22"/>
        <v>0</v>
      </c>
      <c r="AN25" s="42">
        <f t="shared" si="23"/>
        <v>0</v>
      </c>
      <c r="AO25" s="42">
        <f t="shared" si="24"/>
        <v>0</v>
      </c>
      <c r="AP25" s="47">
        <f t="shared" si="25"/>
        <v>0</v>
      </c>
      <c r="AQ25" s="45">
        <f t="shared" si="26"/>
        <v>0</v>
      </c>
      <c r="AR25" s="42">
        <f t="shared" si="27"/>
        <v>0</v>
      </c>
      <c r="AS25" s="43">
        <f t="shared" si="28"/>
        <v>0</v>
      </c>
      <c r="AT25" s="54">
        <f t="shared" si="29"/>
        <v>0</v>
      </c>
      <c r="AU25" s="52">
        <f t="shared" si="30"/>
        <v>0</v>
      </c>
      <c r="AV25" s="42">
        <f t="shared" si="31"/>
        <v>0</v>
      </c>
      <c r="AW25" s="43">
        <f t="shared" si="32"/>
        <v>0</v>
      </c>
      <c r="AX25" s="54">
        <f t="shared" si="33"/>
        <v>0</v>
      </c>
      <c r="AY25" s="52">
        <f t="shared" si="34"/>
        <v>0</v>
      </c>
      <c r="AZ25" s="42">
        <f t="shared" si="35"/>
        <v>0</v>
      </c>
      <c r="BA25" s="43">
        <f t="shared" si="36"/>
        <v>0</v>
      </c>
      <c r="BB25" s="54">
        <f t="shared" si="37"/>
        <v>0</v>
      </c>
      <c r="BC25" s="52">
        <f t="shared" si="38"/>
        <v>0</v>
      </c>
      <c r="BD25" s="43">
        <f t="shared" si="39"/>
        <v>0</v>
      </c>
      <c r="BE25" s="43">
        <f t="shared" si="40"/>
        <v>0</v>
      </c>
      <c r="BF25" s="54">
        <f t="shared" si="41"/>
        <v>0</v>
      </c>
    </row>
    <row r="26" spans="1:58" x14ac:dyDescent="0.35">
      <c r="A26" s="8"/>
      <c r="B26" s="8"/>
      <c r="C26" s="11" t="str">
        <f>Stundenplan!C26</f>
        <v>*</v>
      </c>
      <c r="D26" s="11" t="str">
        <f>Stundenplan!D26</f>
        <v>*</v>
      </c>
      <c r="E26" s="11" t="str">
        <f>Stundenplan!E26</f>
        <v>*</v>
      </c>
      <c r="F26" s="11" t="str">
        <f>Stundenplan!F26</f>
        <v>*</v>
      </c>
      <c r="G26" s="11" t="str">
        <f>Stundenplan!G26</f>
        <v>*</v>
      </c>
      <c r="H26" s="11" t="str">
        <f>Stundenplan!H26</f>
        <v>*</v>
      </c>
      <c r="I26" s="11" t="str">
        <f>Stundenplan!I26</f>
        <v>*</v>
      </c>
      <c r="J26" s="11" t="str">
        <f>Stundenplan!J26</f>
        <v>*</v>
      </c>
      <c r="K26" s="11" t="str">
        <f>Stundenplan!K26</f>
        <v>*</v>
      </c>
      <c r="L26" s="11" t="str">
        <f>Stundenplan!L26</f>
        <v>*</v>
      </c>
      <c r="P26" s="39"/>
      <c r="Q26" s="45"/>
      <c r="R26" s="42"/>
      <c r="S26" s="42"/>
      <c r="T26" s="47"/>
      <c r="U26" s="52"/>
      <c r="V26" s="42"/>
      <c r="W26" s="43"/>
      <c r="X26" s="54"/>
      <c r="Y26" s="52"/>
      <c r="Z26" s="42"/>
      <c r="AA26" s="43"/>
      <c r="AB26" s="54"/>
      <c r="AC26" s="52"/>
      <c r="AD26" s="42"/>
      <c r="AE26" s="43"/>
      <c r="AF26" s="54"/>
      <c r="AG26" s="52"/>
      <c r="AH26" s="43"/>
      <c r="AI26" s="43"/>
      <c r="AJ26" s="54"/>
      <c r="AL26" s="39"/>
      <c r="AM26" s="45"/>
      <c r="AN26" s="42"/>
      <c r="AO26" s="42"/>
      <c r="AP26" s="47"/>
      <c r="AQ26" s="45"/>
      <c r="AR26" s="42"/>
      <c r="AS26" s="43"/>
      <c r="AT26" s="54"/>
      <c r="AU26" s="52"/>
      <c r="AV26" s="42"/>
      <c r="AW26" s="43"/>
      <c r="AX26" s="54"/>
      <c r="AY26" s="52"/>
      <c r="AZ26" s="42"/>
      <c r="BA26" s="43"/>
      <c r="BB26" s="54"/>
      <c r="BC26" s="52"/>
      <c r="BD26" s="43"/>
      <c r="BE26" s="43"/>
      <c r="BF26" s="54"/>
    </row>
    <row r="27" spans="1:58" x14ac:dyDescent="0.35">
      <c r="A27" s="8">
        <f>Stundenplan!A27</f>
        <v>0.55208333333333337</v>
      </c>
      <c r="B27" s="8">
        <f>Stundenplan!B27</f>
        <v>0.5625</v>
      </c>
      <c r="C27" s="11" t="str">
        <f>Stundenplan!C27</f>
        <v>AZ SuS</v>
      </c>
      <c r="D27" s="11" t="str">
        <f>Stundenplan!D27</f>
        <v>AZ SuS</v>
      </c>
      <c r="E27" s="11" t="str">
        <f>Stundenplan!E27</f>
        <v>AZ SuS</v>
      </c>
      <c r="F27" s="11">
        <f>Stundenplan!F27</f>
        <v>0</v>
      </c>
      <c r="G27" s="11">
        <f>Stundenplan!G27</f>
        <v>0</v>
      </c>
      <c r="H27" s="11">
        <f>Stundenplan!H27</f>
        <v>0</v>
      </c>
      <c r="I27" s="11" t="str">
        <f>Stundenplan!I27</f>
        <v>AZ SuS</v>
      </c>
      <c r="J27" s="11" t="str">
        <f>Stundenplan!J27</f>
        <v>AZ SuS</v>
      </c>
      <c r="K27" s="11">
        <f>Stundenplan!K27</f>
        <v>0</v>
      </c>
      <c r="L27" s="11">
        <f>Stundenplan!L27</f>
        <v>0</v>
      </c>
      <c r="P27" s="39">
        <f t="shared" si="1"/>
        <v>1.041666666666663E-2</v>
      </c>
      <c r="Q27" s="45">
        <f t="shared" si="2"/>
        <v>0</v>
      </c>
      <c r="R27" s="42">
        <f t="shared" si="42"/>
        <v>0</v>
      </c>
      <c r="S27" s="42">
        <f t="shared" si="3"/>
        <v>0</v>
      </c>
      <c r="T27" s="47">
        <f t="shared" si="4"/>
        <v>0</v>
      </c>
      <c r="U27" s="52">
        <f t="shared" si="5"/>
        <v>0</v>
      </c>
      <c r="V27" s="42">
        <f t="shared" si="6"/>
        <v>0</v>
      </c>
      <c r="W27" s="43">
        <f t="shared" si="7"/>
        <v>0</v>
      </c>
      <c r="X27" s="54">
        <f t="shared" si="8"/>
        <v>0</v>
      </c>
      <c r="Y27" s="52">
        <f t="shared" si="9"/>
        <v>0</v>
      </c>
      <c r="Z27" s="42">
        <f t="shared" si="10"/>
        <v>0</v>
      </c>
      <c r="AA27" s="43">
        <f t="shared" si="11"/>
        <v>0</v>
      </c>
      <c r="AB27" s="54">
        <f t="shared" si="12"/>
        <v>0</v>
      </c>
      <c r="AC27" s="52">
        <f t="shared" si="13"/>
        <v>0</v>
      </c>
      <c r="AD27" s="42">
        <f t="shared" si="14"/>
        <v>0</v>
      </c>
      <c r="AE27" s="43">
        <f t="shared" si="15"/>
        <v>0</v>
      </c>
      <c r="AF27" s="54">
        <f t="shared" si="16"/>
        <v>0</v>
      </c>
      <c r="AG27" s="52">
        <f t="shared" si="17"/>
        <v>0</v>
      </c>
      <c r="AH27" s="43">
        <f t="shared" si="18"/>
        <v>0</v>
      </c>
      <c r="AI27" s="43">
        <f t="shared" si="19"/>
        <v>0</v>
      </c>
      <c r="AJ27" s="54">
        <f t="shared" si="20"/>
        <v>0</v>
      </c>
      <c r="AL27" s="39">
        <f t="shared" si="21"/>
        <v>1.041666666666663E-2</v>
      </c>
      <c r="AM27" s="45">
        <f t="shared" si="22"/>
        <v>0</v>
      </c>
      <c r="AN27" s="42">
        <f t="shared" si="23"/>
        <v>0</v>
      </c>
      <c r="AO27" s="42">
        <f t="shared" si="24"/>
        <v>0</v>
      </c>
      <c r="AP27" s="47">
        <f t="shared" si="25"/>
        <v>0</v>
      </c>
      <c r="AQ27" s="45">
        <f t="shared" si="26"/>
        <v>0</v>
      </c>
      <c r="AR27" s="42">
        <f t="shared" si="27"/>
        <v>0</v>
      </c>
      <c r="AS27" s="43">
        <f t="shared" si="28"/>
        <v>0</v>
      </c>
      <c r="AT27" s="54">
        <f t="shared" si="29"/>
        <v>0</v>
      </c>
      <c r="AU27" s="52">
        <f t="shared" si="30"/>
        <v>0</v>
      </c>
      <c r="AV27" s="42">
        <f t="shared" si="31"/>
        <v>0</v>
      </c>
      <c r="AW27" s="43">
        <f t="shared" si="32"/>
        <v>0</v>
      </c>
      <c r="AX27" s="54">
        <f t="shared" si="33"/>
        <v>0</v>
      </c>
      <c r="AY27" s="52">
        <f t="shared" si="34"/>
        <v>0</v>
      </c>
      <c r="AZ27" s="42">
        <f t="shared" si="35"/>
        <v>0</v>
      </c>
      <c r="BA27" s="43">
        <f t="shared" si="36"/>
        <v>0</v>
      </c>
      <c r="BB27" s="54">
        <f t="shared" si="37"/>
        <v>0</v>
      </c>
      <c r="BC27" s="52">
        <f t="shared" si="38"/>
        <v>0</v>
      </c>
      <c r="BD27" s="43">
        <f t="shared" si="39"/>
        <v>0</v>
      </c>
      <c r="BE27" s="43">
        <f t="shared" si="40"/>
        <v>0</v>
      </c>
      <c r="BF27" s="54">
        <f t="shared" si="41"/>
        <v>0</v>
      </c>
    </row>
    <row r="28" spans="1:58" x14ac:dyDescent="0.35">
      <c r="A28" s="8"/>
      <c r="B28" s="8"/>
      <c r="C28" s="11" t="str">
        <f>Stundenplan!C28</f>
        <v>KLP</v>
      </c>
      <c r="D28" s="11" t="str">
        <f>Stundenplan!D28</f>
        <v>KLP</v>
      </c>
      <c r="E28" s="11" t="str">
        <f>Stundenplan!E28</f>
        <v>KLP</v>
      </c>
      <c r="F28" s="11">
        <f>Stundenplan!F28</f>
        <v>0</v>
      </c>
      <c r="G28" s="11">
        <f>Stundenplan!G28</f>
        <v>0</v>
      </c>
      <c r="H28" s="11">
        <f>Stundenplan!H28</f>
        <v>0</v>
      </c>
      <c r="I28" s="11" t="str">
        <f>Stundenplan!I28</f>
        <v>KLP</v>
      </c>
      <c r="J28" s="11" t="str">
        <f>Stundenplan!J28</f>
        <v>KLP</v>
      </c>
      <c r="K28" s="11">
        <f>Stundenplan!K28</f>
        <v>0</v>
      </c>
      <c r="L28" s="11">
        <f>Stundenplan!L28</f>
        <v>0</v>
      </c>
      <c r="P28" s="39"/>
      <c r="Q28" s="45"/>
      <c r="R28" s="42"/>
      <c r="S28" s="42"/>
      <c r="T28" s="47"/>
      <c r="U28" s="52"/>
      <c r="V28" s="42"/>
      <c r="W28" s="43"/>
      <c r="X28" s="54"/>
      <c r="Y28" s="52"/>
      <c r="Z28" s="42"/>
      <c r="AA28" s="43"/>
      <c r="AB28" s="54"/>
      <c r="AC28" s="52"/>
      <c r="AD28" s="42"/>
      <c r="AE28" s="43"/>
      <c r="AF28" s="54"/>
      <c r="AG28" s="52"/>
      <c r="AH28" s="43"/>
      <c r="AI28" s="43"/>
      <c r="AJ28" s="54"/>
      <c r="AL28" s="39"/>
      <c r="AM28" s="45"/>
      <c r="AN28" s="42"/>
      <c r="AO28" s="42"/>
      <c r="AP28" s="47"/>
      <c r="AQ28" s="45"/>
      <c r="AR28" s="42"/>
      <c r="AS28" s="43"/>
      <c r="AT28" s="54"/>
      <c r="AU28" s="52"/>
      <c r="AV28" s="42"/>
      <c r="AW28" s="43"/>
      <c r="AX28" s="54"/>
      <c r="AY28" s="52"/>
      <c r="AZ28" s="42"/>
      <c r="BA28" s="43"/>
      <c r="BB28" s="54"/>
      <c r="BC28" s="52"/>
      <c r="BD28" s="43"/>
      <c r="BE28" s="43"/>
      <c r="BF28" s="54"/>
    </row>
    <row r="29" spans="1:58" x14ac:dyDescent="0.35">
      <c r="A29" s="8">
        <f>Stundenplan!A29</f>
        <v>0.5625</v>
      </c>
      <c r="B29" s="8">
        <f>Stundenplan!B29</f>
        <v>0.59375</v>
      </c>
      <c r="C29" s="11" t="str">
        <f>Stundenplan!C29</f>
        <v>Unt.</v>
      </c>
      <c r="D29" s="11" t="str">
        <f>Stundenplan!D29</f>
        <v>Unt.</v>
      </c>
      <c r="E29" s="11" t="str">
        <f>Stundenplan!E29</f>
        <v>Unt.</v>
      </c>
      <c r="F29" s="11">
        <f>Stundenplan!F29</f>
        <v>0</v>
      </c>
      <c r="G29" s="11">
        <f>Stundenplan!G29</f>
        <v>0</v>
      </c>
      <c r="H29" s="11">
        <f>Stundenplan!H29</f>
        <v>0</v>
      </c>
      <c r="I29" s="11" t="str">
        <f>Stundenplan!I29</f>
        <v>Sportkids</v>
      </c>
      <c r="J29" s="11" t="str">
        <f>Stundenplan!J29</f>
        <v>Unt.</v>
      </c>
      <c r="K29" s="11">
        <f>Stundenplan!K29</f>
        <v>0</v>
      </c>
      <c r="L29" s="11">
        <f>Stundenplan!L29</f>
        <v>0</v>
      </c>
      <c r="P29" s="39">
        <f t="shared" si="1"/>
        <v>3.125E-2</v>
      </c>
      <c r="Q29" s="45">
        <f t="shared" si="2"/>
        <v>0</v>
      </c>
      <c r="R29" s="42">
        <f t="shared" si="42"/>
        <v>0</v>
      </c>
      <c r="S29" s="42">
        <f t="shared" si="3"/>
        <v>0</v>
      </c>
      <c r="T29" s="47">
        <f t="shared" si="4"/>
        <v>0</v>
      </c>
      <c r="U29" s="52">
        <f t="shared" si="5"/>
        <v>0</v>
      </c>
      <c r="V29" s="42">
        <f t="shared" si="6"/>
        <v>0</v>
      </c>
      <c r="W29" s="43">
        <f t="shared" si="7"/>
        <v>0</v>
      </c>
      <c r="X29" s="54">
        <f t="shared" si="8"/>
        <v>0</v>
      </c>
      <c r="Y29" s="52">
        <f t="shared" si="9"/>
        <v>0</v>
      </c>
      <c r="Z29" s="42">
        <f t="shared" si="10"/>
        <v>0</v>
      </c>
      <c r="AA29" s="43">
        <f t="shared" si="11"/>
        <v>0</v>
      </c>
      <c r="AB29" s="54">
        <f t="shared" si="12"/>
        <v>0</v>
      </c>
      <c r="AC29" s="52">
        <f t="shared" si="13"/>
        <v>0</v>
      </c>
      <c r="AD29" s="42">
        <f t="shared" si="14"/>
        <v>0</v>
      </c>
      <c r="AE29" s="43">
        <f t="shared" si="15"/>
        <v>0</v>
      </c>
      <c r="AF29" s="54">
        <f t="shared" si="16"/>
        <v>0</v>
      </c>
      <c r="AG29" s="52">
        <f t="shared" si="17"/>
        <v>0</v>
      </c>
      <c r="AH29" s="43">
        <f t="shared" si="18"/>
        <v>0</v>
      </c>
      <c r="AI29" s="43">
        <f t="shared" si="19"/>
        <v>0</v>
      </c>
      <c r="AJ29" s="54">
        <f t="shared" si="20"/>
        <v>0</v>
      </c>
      <c r="AL29" s="39">
        <f t="shared" si="21"/>
        <v>3.125E-2</v>
      </c>
      <c r="AM29" s="45">
        <f t="shared" si="22"/>
        <v>0</v>
      </c>
      <c r="AN29" s="42">
        <f t="shared" si="23"/>
        <v>0</v>
      </c>
      <c r="AO29" s="42">
        <f t="shared" si="24"/>
        <v>0</v>
      </c>
      <c r="AP29" s="47">
        <f t="shared" si="25"/>
        <v>0</v>
      </c>
      <c r="AQ29" s="45">
        <f t="shared" si="26"/>
        <v>0</v>
      </c>
      <c r="AR29" s="42">
        <f t="shared" si="27"/>
        <v>0</v>
      </c>
      <c r="AS29" s="43">
        <f t="shared" si="28"/>
        <v>0</v>
      </c>
      <c r="AT29" s="54">
        <f t="shared" si="29"/>
        <v>0</v>
      </c>
      <c r="AU29" s="52">
        <f t="shared" si="30"/>
        <v>0</v>
      </c>
      <c r="AV29" s="42">
        <f t="shared" si="31"/>
        <v>0</v>
      </c>
      <c r="AW29" s="43">
        <f t="shared" si="32"/>
        <v>0</v>
      </c>
      <c r="AX29" s="54">
        <f t="shared" si="33"/>
        <v>0</v>
      </c>
      <c r="AY29" s="52">
        <f t="shared" si="34"/>
        <v>0</v>
      </c>
      <c r="AZ29" s="42">
        <f t="shared" si="35"/>
        <v>0</v>
      </c>
      <c r="BA29" s="43">
        <f t="shared" si="36"/>
        <v>0</v>
      </c>
      <c r="BB29" s="54">
        <f t="shared" si="37"/>
        <v>0</v>
      </c>
      <c r="BC29" s="52">
        <f t="shared" si="38"/>
        <v>0</v>
      </c>
      <c r="BD29" s="43">
        <f t="shared" si="39"/>
        <v>0</v>
      </c>
      <c r="BE29" s="43">
        <f t="shared" si="40"/>
        <v>0</v>
      </c>
      <c r="BF29" s="54">
        <f t="shared" si="41"/>
        <v>0</v>
      </c>
    </row>
    <row r="30" spans="1:58" x14ac:dyDescent="0.35">
      <c r="A30" s="8"/>
      <c r="B30" s="8"/>
      <c r="C30" s="11" t="str">
        <f>Stundenplan!C30</f>
        <v>KLP</v>
      </c>
      <c r="D30" s="11" t="str">
        <f>Stundenplan!D30</f>
        <v>KLP</v>
      </c>
      <c r="E30" s="11" t="str">
        <f>Stundenplan!E30</f>
        <v>KLP</v>
      </c>
      <c r="F30" s="11">
        <f>Stundenplan!F30</f>
        <v>0</v>
      </c>
      <c r="G30" s="11">
        <f>Stundenplan!G30</f>
        <v>0</v>
      </c>
      <c r="H30" s="11">
        <f>Stundenplan!H30</f>
        <v>0</v>
      </c>
      <c r="I30" s="11" t="str">
        <f>Stundenplan!I30</f>
        <v>Andere LP</v>
      </c>
      <c r="J30" s="11" t="str">
        <f>Stundenplan!J30</f>
        <v>KLP</v>
      </c>
      <c r="K30" s="11">
        <f>Stundenplan!K30</f>
        <v>0</v>
      </c>
      <c r="L30" s="11">
        <f>Stundenplan!L30</f>
        <v>0</v>
      </c>
      <c r="P30" s="39"/>
      <c r="Q30" s="45"/>
      <c r="R30" s="42"/>
      <c r="S30" s="42"/>
      <c r="T30" s="47"/>
      <c r="U30" s="52"/>
      <c r="V30" s="42"/>
      <c r="W30" s="43"/>
      <c r="X30" s="54"/>
      <c r="Y30" s="52"/>
      <c r="Z30" s="42"/>
      <c r="AA30" s="43"/>
      <c r="AB30" s="54"/>
      <c r="AC30" s="52"/>
      <c r="AD30" s="42"/>
      <c r="AE30" s="43"/>
      <c r="AF30" s="54"/>
      <c r="AG30" s="52"/>
      <c r="AH30" s="43"/>
      <c r="AI30" s="43"/>
      <c r="AJ30" s="54"/>
      <c r="AL30" s="39"/>
      <c r="AM30" s="45"/>
      <c r="AN30" s="42"/>
      <c r="AO30" s="42"/>
      <c r="AP30" s="47"/>
      <c r="AQ30" s="45"/>
      <c r="AR30" s="42"/>
      <c r="AS30" s="43"/>
      <c r="AT30" s="54"/>
      <c r="AU30" s="52"/>
      <c r="AV30" s="42"/>
      <c r="AW30" s="43"/>
      <c r="AX30" s="54"/>
      <c r="AY30" s="52"/>
      <c r="AZ30" s="42"/>
      <c r="BA30" s="43"/>
      <c r="BB30" s="54"/>
      <c r="BC30" s="52"/>
      <c r="BD30" s="43"/>
      <c r="BE30" s="43"/>
      <c r="BF30" s="54"/>
    </row>
    <row r="31" spans="1:58" x14ac:dyDescent="0.35">
      <c r="A31" s="8">
        <f>Stundenplan!A31</f>
        <v>0.59722222222222221</v>
      </c>
      <c r="B31" s="8">
        <f>Stundenplan!B31</f>
        <v>0.62847222222222221</v>
      </c>
      <c r="C31" s="11" t="str">
        <f>Stundenplan!C31</f>
        <v>Unt.</v>
      </c>
      <c r="D31" s="11" t="str">
        <f>Stundenplan!D31</f>
        <v>Unt.</v>
      </c>
      <c r="E31" s="11" t="str">
        <f>Stundenplan!E31</f>
        <v>Unt.</v>
      </c>
      <c r="F31" s="11">
        <f>Stundenplan!F31</f>
        <v>0</v>
      </c>
      <c r="G31" s="11">
        <f>Stundenplan!G31</f>
        <v>0</v>
      </c>
      <c r="H31" s="11">
        <f>Stundenplan!H31</f>
        <v>0</v>
      </c>
      <c r="I31" s="11" t="str">
        <f>Stundenplan!I31</f>
        <v>Sportkids</v>
      </c>
      <c r="J31" s="11" t="str">
        <f>Stundenplan!J31</f>
        <v>Unt.</v>
      </c>
      <c r="K31" s="11">
        <f>Stundenplan!K31</f>
        <v>0</v>
      </c>
      <c r="L31" s="11">
        <f>Stundenplan!L31</f>
        <v>0</v>
      </c>
      <c r="P31" s="39">
        <f t="shared" si="1"/>
        <v>3.125E-2</v>
      </c>
      <c r="Q31" s="45">
        <f t="shared" si="2"/>
        <v>0</v>
      </c>
      <c r="R31" s="42">
        <f t="shared" si="42"/>
        <v>0</v>
      </c>
      <c r="S31" s="42">
        <f t="shared" si="3"/>
        <v>0</v>
      </c>
      <c r="T31" s="47">
        <f t="shared" si="4"/>
        <v>0</v>
      </c>
      <c r="U31" s="52">
        <f t="shared" si="5"/>
        <v>0</v>
      </c>
      <c r="V31" s="42">
        <f t="shared" si="6"/>
        <v>0</v>
      </c>
      <c r="W31" s="43">
        <f t="shared" si="7"/>
        <v>0</v>
      </c>
      <c r="X31" s="54">
        <f t="shared" si="8"/>
        <v>0</v>
      </c>
      <c r="Y31" s="52">
        <f t="shared" si="9"/>
        <v>0</v>
      </c>
      <c r="Z31" s="42">
        <f t="shared" si="10"/>
        <v>0</v>
      </c>
      <c r="AA31" s="43">
        <f t="shared" si="11"/>
        <v>0</v>
      </c>
      <c r="AB31" s="54">
        <f t="shared" si="12"/>
        <v>0</v>
      </c>
      <c r="AC31" s="52">
        <f t="shared" si="13"/>
        <v>0</v>
      </c>
      <c r="AD31" s="42">
        <f t="shared" si="14"/>
        <v>0</v>
      </c>
      <c r="AE31" s="43">
        <f t="shared" si="15"/>
        <v>0</v>
      </c>
      <c r="AF31" s="54">
        <f t="shared" si="16"/>
        <v>0</v>
      </c>
      <c r="AG31" s="52">
        <f t="shared" si="17"/>
        <v>0</v>
      </c>
      <c r="AH31" s="43">
        <f t="shared" si="18"/>
        <v>0</v>
      </c>
      <c r="AI31" s="43">
        <f t="shared" si="19"/>
        <v>0</v>
      </c>
      <c r="AJ31" s="54">
        <f t="shared" si="20"/>
        <v>0</v>
      </c>
      <c r="AL31" s="39">
        <f t="shared" si="21"/>
        <v>3.125E-2</v>
      </c>
      <c r="AM31" s="45">
        <f t="shared" si="22"/>
        <v>0</v>
      </c>
      <c r="AN31" s="42">
        <f t="shared" si="23"/>
        <v>0</v>
      </c>
      <c r="AO31" s="42">
        <f t="shared" si="24"/>
        <v>0</v>
      </c>
      <c r="AP31" s="47">
        <f t="shared" si="25"/>
        <v>0</v>
      </c>
      <c r="AQ31" s="45">
        <f t="shared" si="26"/>
        <v>0</v>
      </c>
      <c r="AR31" s="42">
        <f t="shared" si="27"/>
        <v>0</v>
      </c>
      <c r="AS31" s="43">
        <f t="shared" si="28"/>
        <v>0</v>
      </c>
      <c r="AT31" s="54">
        <f t="shared" si="29"/>
        <v>0</v>
      </c>
      <c r="AU31" s="52">
        <f t="shared" si="30"/>
        <v>0</v>
      </c>
      <c r="AV31" s="42">
        <f t="shared" si="31"/>
        <v>0</v>
      </c>
      <c r="AW31" s="43">
        <f t="shared" si="32"/>
        <v>0</v>
      </c>
      <c r="AX31" s="54">
        <f t="shared" si="33"/>
        <v>0</v>
      </c>
      <c r="AY31" s="52">
        <f t="shared" si="34"/>
        <v>0</v>
      </c>
      <c r="AZ31" s="42">
        <f t="shared" si="35"/>
        <v>0</v>
      </c>
      <c r="BA31" s="43">
        <f t="shared" si="36"/>
        <v>0</v>
      </c>
      <c r="BB31" s="54">
        <f t="shared" si="37"/>
        <v>0</v>
      </c>
      <c r="BC31" s="52">
        <f t="shared" si="38"/>
        <v>0</v>
      </c>
      <c r="BD31" s="43">
        <f t="shared" si="39"/>
        <v>0</v>
      </c>
      <c r="BE31" s="43">
        <f t="shared" si="40"/>
        <v>0</v>
      </c>
      <c r="BF31" s="54">
        <f t="shared" si="41"/>
        <v>0</v>
      </c>
    </row>
    <row r="32" spans="1:58" x14ac:dyDescent="0.35">
      <c r="A32" s="8"/>
      <c r="B32" s="8"/>
      <c r="C32" s="11" t="str">
        <f>Stundenplan!C32</f>
        <v>KLP</v>
      </c>
      <c r="D32" s="11" t="str">
        <f>Stundenplan!D32</f>
        <v>KLP</v>
      </c>
      <c r="E32" s="11" t="str">
        <f>Stundenplan!E32</f>
        <v>KLP</v>
      </c>
      <c r="F32" s="11">
        <f>Stundenplan!F32</f>
        <v>0</v>
      </c>
      <c r="G32" s="11">
        <f>Stundenplan!G32</f>
        <v>0</v>
      </c>
      <c r="H32" s="11">
        <f>Stundenplan!H32</f>
        <v>0</v>
      </c>
      <c r="I32" s="11" t="str">
        <f>Stundenplan!I32</f>
        <v>Andere LP</v>
      </c>
      <c r="J32" s="11" t="str">
        <f>Stundenplan!J32</f>
        <v>KLP</v>
      </c>
      <c r="K32" s="11">
        <f>Stundenplan!K32</f>
        <v>0</v>
      </c>
      <c r="L32" s="11">
        <f>Stundenplan!L32</f>
        <v>0</v>
      </c>
      <c r="P32" s="39"/>
      <c r="Q32" s="45"/>
      <c r="R32" s="42"/>
      <c r="S32" s="42"/>
      <c r="T32" s="47"/>
      <c r="U32" s="52"/>
      <c r="V32" s="42"/>
      <c r="W32" s="43"/>
      <c r="X32" s="54"/>
      <c r="Y32" s="52"/>
      <c r="Z32" s="42"/>
      <c r="AA32" s="43"/>
      <c r="AB32" s="54"/>
      <c r="AC32" s="52"/>
      <c r="AD32" s="42"/>
      <c r="AE32" s="43"/>
      <c r="AF32" s="54"/>
      <c r="AG32" s="52"/>
      <c r="AH32" s="43"/>
      <c r="AI32" s="43"/>
      <c r="AJ32" s="54"/>
      <c r="AL32" s="39"/>
      <c r="AM32" s="45"/>
      <c r="AN32" s="42"/>
      <c r="AO32" s="42"/>
      <c r="AP32" s="47"/>
      <c r="AQ32" s="45"/>
      <c r="AR32" s="42"/>
      <c r="AS32" s="43"/>
      <c r="AT32" s="54"/>
      <c r="AU32" s="52"/>
      <c r="AV32" s="42"/>
      <c r="AW32" s="43"/>
      <c r="AX32" s="54"/>
      <c r="AY32" s="52"/>
      <c r="AZ32" s="42"/>
      <c r="BA32" s="43"/>
      <c r="BB32" s="54"/>
      <c r="BC32" s="52"/>
      <c r="BD32" s="43"/>
      <c r="BE32" s="43"/>
      <c r="BF32" s="54"/>
    </row>
    <row r="33" spans="1:58" x14ac:dyDescent="0.35">
      <c r="A33" s="8">
        <f>Stundenplan!A33</f>
        <v>0.62847222222222221</v>
      </c>
      <c r="B33" s="8">
        <f>Stundenplan!B33</f>
        <v>0.63888888888888895</v>
      </c>
      <c r="C33" s="11" t="str">
        <f>Stundenplan!C33</f>
        <v>Pause</v>
      </c>
      <c r="D33" s="11" t="str">
        <f>Stundenplan!D33</f>
        <v>Pause</v>
      </c>
      <c r="E33" s="11" t="str">
        <f>Stundenplan!E33</f>
        <v>Pause</v>
      </c>
      <c r="F33" s="11" t="str">
        <f>Stundenplan!F33</f>
        <v>Pause</v>
      </c>
      <c r="G33" s="11">
        <f>Stundenplan!G33</f>
        <v>0</v>
      </c>
      <c r="H33" s="11">
        <f>Stundenplan!H33</f>
        <v>0</v>
      </c>
      <c r="I33" s="11">
        <f>Stundenplan!I33</f>
        <v>0</v>
      </c>
      <c r="J33" s="11">
        <f>Stundenplan!J33</f>
        <v>0</v>
      </c>
      <c r="K33" s="11">
        <f>Stundenplan!K33</f>
        <v>0</v>
      </c>
      <c r="L33" s="11">
        <f>Stundenplan!L33</f>
        <v>0</v>
      </c>
      <c r="P33" s="39">
        <f t="shared" si="1"/>
        <v>1.0416666666666741E-2</v>
      </c>
      <c r="Q33" s="45">
        <f t="shared" si="2"/>
        <v>0</v>
      </c>
      <c r="R33" s="42">
        <f t="shared" si="42"/>
        <v>0</v>
      </c>
      <c r="S33" s="42">
        <f t="shared" si="3"/>
        <v>0</v>
      </c>
      <c r="T33" s="47">
        <f t="shared" si="4"/>
        <v>0</v>
      </c>
      <c r="U33" s="52">
        <f t="shared" si="5"/>
        <v>0</v>
      </c>
      <c r="V33" s="42">
        <f t="shared" si="6"/>
        <v>0</v>
      </c>
      <c r="W33" s="43">
        <f t="shared" si="7"/>
        <v>0</v>
      </c>
      <c r="X33" s="54">
        <f t="shared" si="8"/>
        <v>0</v>
      </c>
      <c r="Y33" s="52">
        <f t="shared" si="9"/>
        <v>0</v>
      </c>
      <c r="Z33" s="42">
        <f t="shared" si="10"/>
        <v>0</v>
      </c>
      <c r="AA33" s="43">
        <f t="shared" si="11"/>
        <v>0</v>
      </c>
      <c r="AB33" s="54">
        <f t="shared" si="12"/>
        <v>0</v>
      </c>
      <c r="AC33" s="52">
        <f t="shared" si="13"/>
        <v>0</v>
      </c>
      <c r="AD33" s="42">
        <f t="shared" si="14"/>
        <v>0</v>
      </c>
      <c r="AE33" s="43">
        <f t="shared" si="15"/>
        <v>0</v>
      </c>
      <c r="AF33" s="54">
        <f t="shared" si="16"/>
        <v>0</v>
      </c>
      <c r="AG33" s="52">
        <f t="shared" si="17"/>
        <v>0</v>
      </c>
      <c r="AH33" s="43">
        <f t="shared" si="18"/>
        <v>0</v>
      </c>
      <c r="AI33" s="43">
        <f t="shared" si="19"/>
        <v>0</v>
      </c>
      <c r="AJ33" s="54">
        <f t="shared" si="20"/>
        <v>0</v>
      </c>
      <c r="AL33" s="39">
        <f t="shared" si="21"/>
        <v>1.0416666666666741E-2</v>
      </c>
      <c r="AM33" s="45">
        <f t="shared" si="22"/>
        <v>0</v>
      </c>
      <c r="AN33" s="42">
        <f t="shared" si="23"/>
        <v>0</v>
      </c>
      <c r="AO33" s="42">
        <f t="shared" si="24"/>
        <v>0</v>
      </c>
      <c r="AP33" s="47">
        <f t="shared" si="25"/>
        <v>0</v>
      </c>
      <c r="AQ33" s="45">
        <f t="shared" si="26"/>
        <v>0</v>
      </c>
      <c r="AR33" s="42">
        <f t="shared" si="27"/>
        <v>0</v>
      </c>
      <c r="AS33" s="43">
        <f t="shared" si="28"/>
        <v>0</v>
      </c>
      <c r="AT33" s="54">
        <f t="shared" si="29"/>
        <v>0</v>
      </c>
      <c r="AU33" s="52">
        <f t="shared" si="30"/>
        <v>0</v>
      </c>
      <c r="AV33" s="42">
        <f t="shared" si="31"/>
        <v>0</v>
      </c>
      <c r="AW33" s="43">
        <f t="shared" si="32"/>
        <v>0</v>
      </c>
      <c r="AX33" s="54">
        <f t="shared" si="33"/>
        <v>0</v>
      </c>
      <c r="AY33" s="52">
        <f t="shared" si="34"/>
        <v>0</v>
      </c>
      <c r="AZ33" s="42">
        <f t="shared" si="35"/>
        <v>0</v>
      </c>
      <c r="BA33" s="43">
        <f t="shared" si="36"/>
        <v>0</v>
      </c>
      <c r="BB33" s="54">
        <f t="shared" si="37"/>
        <v>0</v>
      </c>
      <c r="BC33" s="52">
        <f t="shared" si="38"/>
        <v>0</v>
      </c>
      <c r="BD33" s="43">
        <f t="shared" si="39"/>
        <v>0</v>
      </c>
      <c r="BE33" s="43">
        <f t="shared" si="40"/>
        <v>0</v>
      </c>
      <c r="BF33" s="54">
        <f t="shared" si="41"/>
        <v>0</v>
      </c>
    </row>
    <row r="34" spans="1:58" x14ac:dyDescent="0.35">
      <c r="A34" s="8"/>
      <c r="B34" s="8"/>
      <c r="C34" s="11" t="str">
        <f>Stundenplan!C34</f>
        <v>*</v>
      </c>
      <c r="D34" s="11" t="str">
        <f>Stundenplan!D34</f>
        <v>*</v>
      </c>
      <c r="E34" s="11" t="str">
        <f>Stundenplan!E34</f>
        <v>*</v>
      </c>
      <c r="F34" s="11" t="str">
        <f>Stundenplan!F34</f>
        <v>*</v>
      </c>
      <c r="G34" s="11">
        <f>Stundenplan!G34</f>
        <v>0</v>
      </c>
      <c r="H34" s="11">
        <f>Stundenplan!H34</f>
        <v>0</v>
      </c>
      <c r="I34" s="11">
        <f>Stundenplan!I34</f>
        <v>0</v>
      </c>
      <c r="J34" s="11">
        <f>Stundenplan!J34</f>
        <v>0</v>
      </c>
      <c r="K34" s="11">
        <f>Stundenplan!K34</f>
        <v>0</v>
      </c>
      <c r="L34" s="11">
        <f>Stundenplan!L34</f>
        <v>0</v>
      </c>
      <c r="P34" s="39"/>
      <c r="Q34" s="45"/>
      <c r="R34" s="42"/>
      <c r="S34" s="42"/>
      <c r="T34" s="47"/>
      <c r="U34" s="52"/>
      <c r="V34" s="42"/>
      <c r="W34" s="43"/>
      <c r="X34" s="54"/>
      <c r="Y34" s="52"/>
      <c r="Z34" s="42"/>
      <c r="AA34" s="43"/>
      <c r="AB34" s="54"/>
      <c r="AC34" s="52"/>
      <c r="AD34" s="42"/>
      <c r="AE34" s="43"/>
      <c r="AF34" s="54"/>
      <c r="AG34" s="52"/>
      <c r="AH34" s="43"/>
      <c r="AI34" s="43"/>
      <c r="AJ34" s="54"/>
      <c r="AL34" s="39"/>
      <c r="AM34" s="45"/>
      <c r="AN34" s="42"/>
      <c r="AO34" s="42"/>
      <c r="AP34" s="47"/>
      <c r="AQ34" s="45"/>
      <c r="AR34" s="42"/>
      <c r="AS34" s="43"/>
      <c r="AT34" s="54"/>
      <c r="AU34" s="52"/>
      <c r="AV34" s="42"/>
      <c r="AW34" s="43"/>
      <c r="AX34" s="54"/>
      <c r="AY34" s="52"/>
      <c r="AZ34" s="42"/>
      <c r="BA34" s="43"/>
      <c r="BB34" s="54"/>
      <c r="BC34" s="52"/>
      <c r="BD34" s="43"/>
      <c r="BE34" s="43"/>
      <c r="BF34" s="54"/>
    </row>
    <row r="35" spans="1:58" x14ac:dyDescent="0.35">
      <c r="A35" s="8">
        <f>Stundenplan!A35</f>
        <v>0.63888888888888895</v>
      </c>
      <c r="B35" s="8">
        <f>Stundenplan!B35</f>
        <v>0.67013888888888884</v>
      </c>
      <c r="C35" s="11" t="str">
        <f>Stundenplan!C35</f>
        <v>MFE</v>
      </c>
      <c r="D35" s="11" t="str">
        <f>Stundenplan!D35</f>
        <v>MFE</v>
      </c>
      <c r="E35" s="11" t="str">
        <f>Stundenplan!E35</f>
        <v>Besp./KLL</v>
      </c>
      <c r="F35" s="11">
        <f>Stundenplan!F35</f>
        <v>0</v>
      </c>
      <c r="G35" s="11">
        <f>Stundenplan!G35</f>
        <v>0</v>
      </c>
      <c r="H35" s="11">
        <f>Stundenplan!H35</f>
        <v>0</v>
      </c>
      <c r="I35" s="11">
        <f>Stundenplan!I35</f>
        <v>0</v>
      </c>
      <c r="J35" s="11">
        <f>Stundenplan!J35</f>
        <v>0</v>
      </c>
      <c r="K35" s="11">
        <f>Stundenplan!K35</f>
        <v>0</v>
      </c>
      <c r="L35" s="11">
        <f>Stundenplan!L35</f>
        <v>0</v>
      </c>
      <c r="P35" s="39">
        <f t="shared" si="1"/>
        <v>3.1249999999999889E-2</v>
      </c>
      <c r="Q35" s="45">
        <f t="shared" si="2"/>
        <v>0</v>
      </c>
      <c r="R35" s="42">
        <f t="shared" si="42"/>
        <v>0</v>
      </c>
      <c r="S35" s="42">
        <f t="shared" si="3"/>
        <v>0</v>
      </c>
      <c r="T35" s="47">
        <f t="shared" si="4"/>
        <v>0</v>
      </c>
      <c r="U35" s="52">
        <f t="shared" si="5"/>
        <v>0</v>
      </c>
      <c r="V35" s="42">
        <f t="shared" si="6"/>
        <v>0</v>
      </c>
      <c r="W35" s="43">
        <f t="shared" si="7"/>
        <v>0</v>
      </c>
      <c r="X35" s="54">
        <f t="shared" si="8"/>
        <v>0</v>
      </c>
      <c r="Y35" s="52">
        <f t="shared" si="9"/>
        <v>0</v>
      </c>
      <c r="Z35" s="42">
        <f t="shared" si="10"/>
        <v>0</v>
      </c>
      <c r="AA35" s="43">
        <f t="shared" si="11"/>
        <v>0</v>
      </c>
      <c r="AB35" s="54">
        <f t="shared" si="12"/>
        <v>0</v>
      </c>
      <c r="AC35" s="52">
        <f t="shared" si="13"/>
        <v>0</v>
      </c>
      <c r="AD35" s="42">
        <f t="shared" si="14"/>
        <v>0</v>
      </c>
      <c r="AE35" s="43">
        <f t="shared" si="15"/>
        <v>0</v>
      </c>
      <c r="AF35" s="54">
        <f t="shared" si="16"/>
        <v>0</v>
      </c>
      <c r="AG35" s="52">
        <f t="shared" si="17"/>
        <v>0</v>
      </c>
      <c r="AH35" s="43">
        <f t="shared" si="18"/>
        <v>0</v>
      </c>
      <c r="AI35" s="43">
        <f t="shared" si="19"/>
        <v>0</v>
      </c>
      <c r="AJ35" s="54">
        <f t="shared" si="20"/>
        <v>0</v>
      </c>
      <c r="AL35" s="39">
        <f t="shared" si="21"/>
        <v>3.1249999999999889E-2</v>
      </c>
      <c r="AM35" s="45">
        <f t="shared" si="22"/>
        <v>0</v>
      </c>
      <c r="AN35" s="42">
        <f t="shared" si="23"/>
        <v>0</v>
      </c>
      <c r="AO35" s="42">
        <f t="shared" si="24"/>
        <v>0</v>
      </c>
      <c r="AP35" s="47">
        <f t="shared" si="25"/>
        <v>0</v>
      </c>
      <c r="AQ35" s="45">
        <f t="shared" si="26"/>
        <v>0</v>
      </c>
      <c r="AR35" s="42">
        <f t="shared" si="27"/>
        <v>0</v>
      </c>
      <c r="AS35" s="43">
        <f t="shared" si="28"/>
        <v>0</v>
      </c>
      <c r="AT35" s="54">
        <f t="shared" si="29"/>
        <v>0</v>
      </c>
      <c r="AU35" s="52">
        <f t="shared" si="30"/>
        <v>0</v>
      </c>
      <c r="AV35" s="42">
        <f t="shared" si="31"/>
        <v>0</v>
      </c>
      <c r="AW35" s="43">
        <f t="shared" si="32"/>
        <v>0</v>
      </c>
      <c r="AX35" s="54">
        <f t="shared" si="33"/>
        <v>0</v>
      </c>
      <c r="AY35" s="52">
        <f t="shared" si="34"/>
        <v>0</v>
      </c>
      <c r="AZ35" s="42">
        <f t="shared" si="35"/>
        <v>0</v>
      </c>
      <c r="BA35" s="43">
        <f t="shared" si="36"/>
        <v>0</v>
      </c>
      <c r="BB35" s="54">
        <f t="shared" si="37"/>
        <v>0</v>
      </c>
      <c r="BC35" s="52">
        <f t="shared" si="38"/>
        <v>0</v>
      </c>
      <c r="BD35" s="43">
        <f t="shared" si="39"/>
        <v>0</v>
      </c>
      <c r="BE35" s="43">
        <f t="shared" si="40"/>
        <v>0</v>
      </c>
      <c r="BF35" s="54">
        <f t="shared" si="41"/>
        <v>0</v>
      </c>
    </row>
    <row r="36" spans="1:58" x14ac:dyDescent="0.35">
      <c r="A36" s="8"/>
      <c r="B36" s="8"/>
      <c r="C36" s="11" t="str">
        <f>Stundenplan!C36</f>
        <v>Andere LP</v>
      </c>
      <c r="D36" s="11" t="str">
        <f>Stundenplan!D36</f>
        <v>Andere LP</v>
      </c>
      <c r="E36" s="11" t="str">
        <f>Stundenplan!E36</f>
        <v>KLP</v>
      </c>
      <c r="F36" s="11">
        <f>Stundenplan!F36</f>
        <v>0</v>
      </c>
      <c r="G36" s="11">
        <f>Stundenplan!G36</f>
        <v>0</v>
      </c>
      <c r="H36" s="11">
        <f>Stundenplan!H36</f>
        <v>0</v>
      </c>
      <c r="I36" s="11">
        <f>Stundenplan!I36</f>
        <v>0</v>
      </c>
      <c r="J36" s="11">
        <f>Stundenplan!J36</f>
        <v>0</v>
      </c>
      <c r="K36" s="11">
        <f>Stundenplan!K36</f>
        <v>0</v>
      </c>
      <c r="L36" s="11">
        <f>Stundenplan!L36</f>
        <v>0</v>
      </c>
      <c r="P36" s="39"/>
      <c r="Q36" s="45"/>
      <c r="R36" s="42"/>
      <c r="S36" s="42"/>
      <c r="T36" s="47"/>
      <c r="U36" s="52"/>
      <c r="V36" s="42"/>
      <c r="W36" s="43"/>
      <c r="X36" s="54"/>
      <c r="Y36" s="52"/>
      <c r="Z36" s="42"/>
      <c r="AA36" s="43"/>
      <c r="AB36" s="54"/>
      <c r="AC36" s="52"/>
      <c r="AD36" s="42"/>
      <c r="AE36" s="43"/>
      <c r="AF36" s="54"/>
      <c r="AG36" s="52"/>
      <c r="AH36" s="43"/>
      <c r="AI36" s="43"/>
      <c r="AJ36" s="54"/>
      <c r="AL36" s="39"/>
      <c r="AM36" s="45"/>
      <c r="AN36" s="42"/>
      <c r="AO36" s="42"/>
      <c r="AP36" s="47"/>
      <c r="AQ36" s="45"/>
      <c r="AR36" s="42"/>
      <c r="AS36" s="43"/>
      <c r="AT36" s="54"/>
      <c r="AU36" s="52"/>
      <c r="AV36" s="42"/>
      <c r="AW36" s="43"/>
      <c r="AX36" s="54"/>
      <c r="AY36" s="52"/>
      <c r="AZ36" s="42"/>
      <c r="BA36" s="43"/>
      <c r="BB36" s="54"/>
      <c r="BC36" s="52"/>
      <c r="BD36" s="43"/>
      <c r="BE36" s="43"/>
      <c r="BF36" s="54"/>
    </row>
    <row r="37" spans="1:58" x14ac:dyDescent="0.35">
      <c r="A37" s="8">
        <f>Stundenplan!A37</f>
        <v>0.67361111111111116</v>
      </c>
      <c r="B37" s="8">
        <f>Stundenplan!B37</f>
        <v>0.67708333333333337</v>
      </c>
      <c r="C37" s="11">
        <f>Stundenplan!C37</f>
        <v>0</v>
      </c>
      <c r="D37" s="11">
        <f>Stundenplan!D37</f>
        <v>0</v>
      </c>
      <c r="E37" s="11">
        <f>Stundenplan!E37</f>
        <v>0</v>
      </c>
      <c r="F37" s="11">
        <f>Stundenplan!F37</f>
        <v>0</v>
      </c>
      <c r="G37" s="11">
        <f>Stundenplan!G37</f>
        <v>0</v>
      </c>
      <c r="H37" s="11">
        <f>Stundenplan!H37</f>
        <v>0</v>
      </c>
      <c r="I37" s="11">
        <f>Stundenplan!I37</f>
        <v>0</v>
      </c>
      <c r="J37" s="11">
        <f>Stundenplan!J37</f>
        <v>0</v>
      </c>
      <c r="K37" s="11">
        <f>Stundenplan!K37</f>
        <v>0</v>
      </c>
      <c r="L37" s="11">
        <f>Stundenplan!L37</f>
        <v>0</v>
      </c>
      <c r="P37" s="39">
        <f t="shared" si="1"/>
        <v>3.4722222222222099E-3</v>
      </c>
      <c r="Q37" s="45">
        <f t="shared" si="2"/>
        <v>0</v>
      </c>
      <c r="R37" s="42">
        <f t="shared" si="42"/>
        <v>0</v>
      </c>
      <c r="S37" s="42">
        <f t="shared" si="3"/>
        <v>0</v>
      </c>
      <c r="T37" s="47">
        <f t="shared" si="4"/>
        <v>0</v>
      </c>
      <c r="U37" s="52">
        <f t="shared" si="5"/>
        <v>0</v>
      </c>
      <c r="V37" s="42">
        <f t="shared" si="6"/>
        <v>0</v>
      </c>
      <c r="W37" s="43">
        <f t="shared" si="7"/>
        <v>0</v>
      </c>
      <c r="X37" s="54">
        <f t="shared" si="8"/>
        <v>0</v>
      </c>
      <c r="Y37" s="52">
        <f t="shared" si="9"/>
        <v>0</v>
      </c>
      <c r="Z37" s="42">
        <f t="shared" si="10"/>
        <v>0</v>
      </c>
      <c r="AA37" s="43">
        <f t="shared" si="11"/>
        <v>0</v>
      </c>
      <c r="AB37" s="54">
        <f t="shared" si="12"/>
        <v>0</v>
      </c>
      <c r="AC37" s="52">
        <f t="shared" si="13"/>
        <v>0</v>
      </c>
      <c r="AD37" s="42">
        <f t="shared" si="14"/>
        <v>0</v>
      </c>
      <c r="AE37" s="43">
        <f t="shared" si="15"/>
        <v>0</v>
      </c>
      <c r="AF37" s="54">
        <f t="shared" si="16"/>
        <v>0</v>
      </c>
      <c r="AG37" s="52">
        <f t="shared" si="17"/>
        <v>0</v>
      </c>
      <c r="AH37" s="43">
        <f t="shared" si="18"/>
        <v>0</v>
      </c>
      <c r="AI37" s="43">
        <f t="shared" si="19"/>
        <v>0</v>
      </c>
      <c r="AJ37" s="54">
        <f t="shared" si="20"/>
        <v>0</v>
      </c>
      <c r="AL37" s="39">
        <f t="shared" si="21"/>
        <v>3.4722222222222099E-3</v>
      </c>
      <c r="AM37" s="45">
        <f t="shared" si="22"/>
        <v>0</v>
      </c>
      <c r="AN37" s="42">
        <f t="shared" si="23"/>
        <v>0</v>
      </c>
      <c r="AO37" s="42">
        <f t="shared" si="24"/>
        <v>0</v>
      </c>
      <c r="AP37" s="47">
        <f t="shared" si="25"/>
        <v>0</v>
      </c>
      <c r="AQ37" s="45">
        <f t="shared" si="26"/>
        <v>0</v>
      </c>
      <c r="AR37" s="42">
        <f t="shared" si="27"/>
        <v>0</v>
      </c>
      <c r="AS37" s="43">
        <f t="shared" si="28"/>
        <v>0</v>
      </c>
      <c r="AT37" s="54">
        <f t="shared" si="29"/>
        <v>0</v>
      </c>
      <c r="AU37" s="52">
        <f t="shared" si="30"/>
        <v>0</v>
      </c>
      <c r="AV37" s="42">
        <f t="shared" si="31"/>
        <v>0</v>
      </c>
      <c r="AW37" s="43">
        <f t="shared" si="32"/>
        <v>0</v>
      </c>
      <c r="AX37" s="54">
        <f t="shared" si="33"/>
        <v>0</v>
      </c>
      <c r="AY37" s="52">
        <f t="shared" si="34"/>
        <v>0</v>
      </c>
      <c r="AZ37" s="42">
        <f t="shared" si="35"/>
        <v>0</v>
      </c>
      <c r="BA37" s="43">
        <f t="shared" si="36"/>
        <v>0</v>
      </c>
      <c r="BB37" s="54">
        <f t="shared" si="37"/>
        <v>0</v>
      </c>
      <c r="BC37" s="52">
        <f t="shared" si="38"/>
        <v>0</v>
      </c>
      <c r="BD37" s="43">
        <f t="shared" si="39"/>
        <v>0</v>
      </c>
      <c r="BE37" s="43">
        <f t="shared" si="40"/>
        <v>0</v>
      </c>
      <c r="BF37" s="54">
        <f t="shared" si="41"/>
        <v>0</v>
      </c>
    </row>
    <row r="38" spans="1:58" x14ac:dyDescent="0.35">
      <c r="A38" s="8"/>
      <c r="B38" s="8"/>
      <c r="C38" s="11">
        <f>Stundenplan!C38</f>
        <v>0</v>
      </c>
      <c r="D38" s="11">
        <f>Stundenplan!D38</f>
        <v>0</v>
      </c>
      <c r="E38" s="11">
        <f>Stundenplan!E38</f>
        <v>0</v>
      </c>
      <c r="F38" s="11">
        <f>Stundenplan!F38</f>
        <v>0</v>
      </c>
      <c r="G38" s="11">
        <f>Stundenplan!G38</f>
        <v>0</v>
      </c>
      <c r="H38" s="11">
        <f>Stundenplan!H38</f>
        <v>0</v>
      </c>
      <c r="I38" s="11">
        <f>Stundenplan!I38</f>
        <v>0</v>
      </c>
      <c r="J38" s="11">
        <f>Stundenplan!J38</f>
        <v>0</v>
      </c>
      <c r="K38" s="11">
        <f>Stundenplan!K38</f>
        <v>0</v>
      </c>
      <c r="L38" s="11">
        <f>Stundenplan!L38</f>
        <v>0</v>
      </c>
      <c r="P38" s="39"/>
      <c r="Q38" s="45"/>
      <c r="R38" s="42"/>
      <c r="S38" s="42"/>
      <c r="T38" s="47"/>
      <c r="U38" s="52"/>
      <c r="V38" s="42"/>
      <c r="W38" s="43"/>
      <c r="X38" s="54"/>
      <c r="Y38" s="52"/>
      <c r="Z38" s="42"/>
      <c r="AA38" s="43"/>
      <c r="AB38" s="54"/>
      <c r="AC38" s="52"/>
      <c r="AD38" s="42"/>
      <c r="AE38" s="43"/>
      <c r="AF38" s="54"/>
      <c r="AG38" s="52"/>
      <c r="AH38" s="43"/>
      <c r="AI38" s="43"/>
      <c r="AJ38" s="54"/>
      <c r="AL38" s="39"/>
      <c r="AM38" s="45"/>
      <c r="AN38" s="42"/>
      <c r="AO38" s="42"/>
      <c r="AP38" s="47"/>
      <c r="AQ38" s="45"/>
      <c r="AR38" s="42"/>
      <c r="AS38" s="43"/>
      <c r="AT38" s="54"/>
      <c r="AU38" s="52"/>
      <c r="AV38" s="42"/>
      <c r="AW38" s="43"/>
      <c r="AX38" s="54"/>
      <c r="AY38" s="52"/>
      <c r="AZ38" s="42"/>
      <c r="BA38" s="43"/>
      <c r="BB38" s="54"/>
      <c r="BC38" s="52"/>
      <c r="BD38" s="43"/>
      <c r="BE38" s="43"/>
      <c r="BF38" s="54"/>
    </row>
    <row r="39" spans="1:58" x14ac:dyDescent="0.35">
      <c r="A39" s="8">
        <f>Stundenplan!A39</f>
        <v>0.67708333333333337</v>
      </c>
      <c r="B39" s="8">
        <f>Stundenplan!B39</f>
        <v>0.70833333333333337</v>
      </c>
      <c r="C39" s="11">
        <f>Stundenplan!C39</f>
        <v>0</v>
      </c>
      <c r="D39" s="11">
        <f>Stundenplan!D39</f>
        <v>0</v>
      </c>
      <c r="E39" s="11">
        <f>Stundenplan!E39</f>
        <v>0</v>
      </c>
      <c r="F39" s="11">
        <f>Stundenplan!F39</f>
        <v>0</v>
      </c>
      <c r="G39" s="11">
        <f>Stundenplan!G39</f>
        <v>0</v>
      </c>
      <c r="H39" s="11">
        <f>Stundenplan!H39</f>
        <v>0</v>
      </c>
      <c r="I39" s="11">
        <f>Stundenplan!I39</f>
        <v>0</v>
      </c>
      <c r="J39" s="11">
        <f>Stundenplan!J39</f>
        <v>0</v>
      </c>
      <c r="K39" s="11">
        <f>Stundenplan!K39</f>
        <v>0</v>
      </c>
      <c r="L39" s="11">
        <f>Stundenplan!L39</f>
        <v>0</v>
      </c>
      <c r="P39" s="39">
        <f t="shared" si="1"/>
        <v>3.125E-2</v>
      </c>
      <c r="Q39" s="48">
        <f t="shared" si="2"/>
        <v>0</v>
      </c>
      <c r="R39" s="49">
        <f t="shared" si="42"/>
        <v>0</v>
      </c>
      <c r="S39" s="49">
        <f t="shared" si="3"/>
        <v>0</v>
      </c>
      <c r="T39" s="50">
        <f t="shared" si="4"/>
        <v>0</v>
      </c>
      <c r="U39" s="55">
        <f t="shared" si="5"/>
        <v>0</v>
      </c>
      <c r="V39" s="49">
        <f t="shared" si="6"/>
        <v>0</v>
      </c>
      <c r="W39" s="56">
        <f t="shared" si="7"/>
        <v>0</v>
      </c>
      <c r="X39" s="57">
        <f t="shared" si="8"/>
        <v>0</v>
      </c>
      <c r="Y39" s="55">
        <f t="shared" si="9"/>
        <v>0</v>
      </c>
      <c r="Z39" s="49">
        <f t="shared" si="10"/>
        <v>0</v>
      </c>
      <c r="AA39" s="56">
        <f t="shared" si="11"/>
        <v>0</v>
      </c>
      <c r="AB39" s="57">
        <f t="shared" si="12"/>
        <v>0</v>
      </c>
      <c r="AC39" s="55">
        <f t="shared" si="13"/>
        <v>0</v>
      </c>
      <c r="AD39" s="49">
        <f t="shared" si="14"/>
        <v>0</v>
      </c>
      <c r="AE39" s="56">
        <f t="shared" si="15"/>
        <v>0</v>
      </c>
      <c r="AF39" s="57">
        <f t="shared" si="16"/>
        <v>0</v>
      </c>
      <c r="AG39" s="55">
        <f t="shared" si="17"/>
        <v>0</v>
      </c>
      <c r="AH39" s="56">
        <f t="shared" si="18"/>
        <v>0</v>
      </c>
      <c r="AI39" s="56">
        <f t="shared" si="19"/>
        <v>0</v>
      </c>
      <c r="AJ39" s="57">
        <f t="shared" si="20"/>
        <v>0</v>
      </c>
      <c r="AL39" s="39">
        <f t="shared" si="21"/>
        <v>3.125E-2</v>
      </c>
      <c r="AM39" s="45">
        <f t="shared" si="22"/>
        <v>0</v>
      </c>
      <c r="AN39" s="42">
        <f t="shared" si="23"/>
        <v>0</v>
      </c>
      <c r="AO39" s="42">
        <f t="shared" si="24"/>
        <v>0</v>
      </c>
      <c r="AP39" s="47">
        <f t="shared" si="25"/>
        <v>0</v>
      </c>
      <c r="AQ39" s="45">
        <f t="shared" si="26"/>
        <v>0</v>
      </c>
      <c r="AR39" s="42">
        <f t="shared" si="27"/>
        <v>0</v>
      </c>
      <c r="AS39" s="43">
        <f t="shared" si="28"/>
        <v>0</v>
      </c>
      <c r="AT39" s="54">
        <f t="shared" si="29"/>
        <v>0</v>
      </c>
      <c r="AU39" s="52">
        <f t="shared" si="30"/>
        <v>0</v>
      </c>
      <c r="AV39" s="42">
        <f t="shared" si="31"/>
        <v>0</v>
      </c>
      <c r="AW39" s="43">
        <f t="shared" si="32"/>
        <v>0</v>
      </c>
      <c r="AX39" s="54">
        <f t="shared" si="33"/>
        <v>0</v>
      </c>
      <c r="AY39" s="52">
        <f t="shared" si="34"/>
        <v>0</v>
      </c>
      <c r="AZ39" s="42">
        <f t="shared" si="35"/>
        <v>0</v>
      </c>
      <c r="BA39" s="43">
        <f t="shared" si="36"/>
        <v>0</v>
      </c>
      <c r="BB39" s="54">
        <f t="shared" si="37"/>
        <v>0</v>
      </c>
      <c r="BC39" s="52">
        <f t="shared" si="38"/>
        <v>0</v>
      </c>
      <c r="BD39" s="43">
        <f t="shared" si="39"/>
        <v>0</v>
      </c>
      <c r="BE39" s="43">
        <f t="shared" si="40"/>
        <v>0</v>
      </c>
      <c r="BF39" s="54">
        <f t="shared" si="41"/>
        <v>0</v>
      </c>
    </row>
    <row r="40" spans="1:58" x14ac:dyDescent="0.35">
      <c r="A40" s="8"/>
      <c r="B40" s="8"/>
      <c r="C40" s="11">
        <f>Stundenplan!C40</f>
        <v>0</v>
      </c>
      <c r="D40" s="11">
        <f>Stundenplan!D40</f>
        <v>0</v>
      </c>
      <c r="E40" s="11">
        <f>Stundenplan!E40</f>
        <v>0</v>
      </c>
      <c r="F40" s="11">
        <f>Stundenplan!F40</f>
        <v>0</v>
      </c>
      <c r="G40" s="11">
        <f>Stundenplan!G40</f>
        <v>0</v>
      </c>
      <c r="H40" s="11">
        <f>Stundenplan!H40</f>
        <v>0</v>
      </c>
      <c r="I40" s="11">
        <f>Stundenplan!I40</f>
        <v>0</v>
      </c>
      <c r="J40" s="11">
        <f>Stundenplan!J40</f>
        <v>0</v>
      </c>
      <c r="K40" s="11">
        <f>Stundenplan!K40</f>
        <v>0</v>
      </c>
      <c r="L40" s="11">
        <f>Stundenplan!L40</f>
        <v>0</v>
      </c>
      <c r="P40" s="39"/>
      <c r="T40" s="39"/>
      <c r="V40" s="6"/>
      <c r="X40" s="6"/>
      <c r="Z40" s="6"/>
      <c r="AB40" s="6"/>
      <c r="AD40" s="42"/>
      <c r="AF40" s="6"/>
      <c r="AL40" s="39"/>
      <c r="AM40" s="48"/>
      <c r="AN40" s="49"/>
      <c r="AO40" s="49"/>
      <c r="AP40" s="50"/>
      <c r="AQ40" s="48"/>
      <c r="AR40" s="49"/>
      <c r="AS40" s="56"/>
      <c r="AT40" s="57"/>
      <c r="AU40" s="55"/>
      <c r="AV40" s="49"/>
      <c r="AW40" s="56"/>
      <c r="AX40" s="57"/>
      <c r="AY40" s="55"/>
      <c r="AZ40" s="49"/>
      <c r="BA40" s="56"/>
      <c r="BB40" s="57"/>
      <c r="BC40" s="55"/>
      <c r="BD40" s="56"/>
      <c r="BE40" s="56"/>
      <c r="BF40" s="57"/>
    </row>
    <row r="41" spans="1:58" x14ac:dyDescent="0.35">
      <c r="P41" s="3" t="s">
        <v>41</v>
      </c>
    </row>
    <row r="42" spans="1:58" x14ac:dyDescent="0.35">
      <c r="A42" s="42"/>
      <c r="B42" s="42"/>
      <c r="C42" s="43"/>
      <c r="D42" s="43"/>
      <c r="E42" s="43"/>
      <c r="F42" s="43"/>
      <c r="G42" s="43"/>
      <c r="H42" s="43"/>
      <c r="I42" s="43"/>
      <c r="J42" s="43"/>
      <c r="K42" s="43"/>
      <c r="L42" s="43"/>
      <c r="O42" s="3" t="s">
        <v>29</v>
      </c>
      <c r="T42" s="40">
        <f>SUM(T9:T40)</f>
        <v>0</v>
      </c>
      <c r="U42" s="40"/>
      <c r="V42" s="40"/>
      <c r="W42" s="40"/>
      <c r="X42" s="40">
        <f t="shared" ref="X42:AJ42" si="43">SUM(X9:X40)</f>
        <v>0</v>
      </c>
      <c r="Y42" s="40"/>
      <c r="Z42" s="40"/>
      <c r="AA42" s="40"/>
      <c r="AB42" s="40">
        <f t="shared" si="43"/>
        <v>0</v>
      </c>
      <c r="AC42" s="40"/>
      <c r="AD42" s="40"/>
      <c r="AE42" s="40"/>
      <c r="AF42" s="40">
        <f t="shared" si="43"/>
        <v>0</v>
      </c>
      <c r="AG42" s="40"/>
      <c r="AH42" s="40"/>
      <c r="AI42" s="40"/>
      <c r="AJ42" s="40">
        <f t="shared" si="43"/>
        <v>0</v>
      </c>
      <c r="AP42" s="40">
        <f>SUM(AP9:AP40)</f>
        <v>0</v>
      </c>
      <c r="AQ42" s="40"/>
      <c r="AR42" s="40"/>
      <c r="AS42" s="40"/>
      <c r="AT42" s="40">
        <f>SUM(AT9:AT40)</f>
        <v>0</v>
      </c>
      <c r="AU42" s="40"/>
      <c r="AV42" s="40"/>
      <c r="AW42" s="40"/>
      <c r="AX42" s="40">
        <f t="shared" ref="AX42:BF42" si="44">SUM(AX9:AX40)</f>
        <v>0</v>
      </c>
      <c r="AY42" s="40"/>
      <c r="AZ42" s="40"/>
      <c r="BA42" s="40"/>
      <c r="BB42" s="40">
        <f t="shared" si="44"/>
        <v>0</v>
      </c>
      <c r="BC42" s="40"/>
      <c r="BD42" s="40"/>
      <c r="BE42" s="40"/>
      <c r="BF42" s="40">
        <f t="shared" si="44"/>
        <v>0</v>
      </c>
    </row>
    <row r="43" spans="1:58" x14ac:dyDescent="0.35">
      <c r="A43" s="44"/>
      <c r="B43" s="43"/>
      <c r="C43" s="43"/>
      <c r="D43" s="43"/>
      <c r="E43" s="43"/>
      <c r="F43" s="43"/>
      <c r="G43" s="43"/>
      <c r="H43" s="43"/>
      <c r="I43" s="43"/>
      <c r="J43" s="43"/>
      <c r="K43" s="43"/>
      <c r="L43" s="43"/>
      <c r="O43" s="3" t="s">
        <v>30</v>
      </c>
      <c r="P43" s="58">
        <f>SUM(Q43:AJ43)</f>
        <v>0</v>
      </c>
      <c r="T43" s="51">
        <f>(HOUR(T42)*60+MINUTE(T42))/45</f>
        <v>0</v>
      </c>
      <c r="U43" s="41"/>
      <c r="V43" s="41"/>
      <c r="W43" s="41"/>
      <c r="X43" s="51">
        <f t="shared" ref="X43" si="45">(HOUR(X42)*60+MINUTE(X42))/45</f>
        <v>0</v>
      </c>
      <c r="Y43" s="51"/>
      <c r="Z43" s="51"/>
      <c r="AA43" s="51"/>
      <c r="AB43" s="51">
        <f t="shared" ref="AB43" si="46">(HOUR(AB42)*60+MINUTE(AB42))/45</f>
        <v>0</v>
      </c>
      <c r="AC43" s="51"/>
      <c r="AD43" s="51"/>
      <c r="AE43" s="51"/>
      <c r="AF43" s="51">
        <f t="shared" ref="AF43" si="47">(HOUR(AF42)*60+MINUTE(AF42))/45</f>
        <v>0</v>
      </c>
      <c r="AG43" s="51"/>
      <c r="AH43" s="51"/>
      <c r="AI43" s="51"/>
      <c r="AJ43" s="51">
        <f t="shared" ref="AJ43" si="48">(HOUR(AJ42)*60+MINUTE(AJ42))/45</f>
        <v>0</v>
      </c>
      <c r="AL43" s="58">
        <f>SUM(AM43:BF43)</f>
        <v>0</v>
      </c>
      <c r="AP43">
        <f>(HOUR(AP42)*60+MINUTE(AP42))/45</f>
        <v>0</v>
      </c>
      <c r="AT43">
        <f>(HOUR(AT42)*60+MINUTE(AT42))/45</f>
        <v>0</v>
      </c>
      <c r="AX43">
        <f>(HOUR(AX42)*60+MINUTE(AX42))/45</f>
        <v>0</v>
      </c>
      <c r="BB43">
        <f>(HOUR(BB42)*60+MINUTE(BB42))/45</f>
        <v>0</v>
      </c>
      <c r="BF43">
        <f>(HOUR(BF42)*60+MINUTE(BF42))/45</f>
        <v>0</v>
      </c>
    </row>
  </sheetData>
  <mergeCells count="15">
    <mergeCell ref="AQ5:AT5"/>
    <mergeCell ref="AU5:AX5"/>
    <mergeCell ref="AY5:BB5"/>
    <mergeCell ref="BC5:BF5"/>
    <mergeCell ref="C7:D7"/>
    <mergeCell ref="E7:F7"/>
    <mergeCell ref="G7:H7"/>
    <mergeCell ref="I7:J7"/>
    <mergeCell ref="K7:L7"/>
    <mergeCell ref="Q5:T5"/>
    <mergeCell ref="U5:X5"/>
    <mergeCell ref="Y5:AB5"/>
    <mergeCell ref="AC5:AF5"/>
    <mergeCell ref="AG5:AJ5"/>
    <mergeCell ref="AM5:AP5"/>
  </mergeCells>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WL!$B$32:$B$39</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BK81"/>
  <sheetViews>
    <sheetView topLeftCell="C37" zoomScale="98" zoomScaleNormal="98" workbookViewId="0">
      <selection activeCell="C37" sqref="C37"/>
    </sheetView>
  </sheetViews>
  <sheetFormatPr baseColWidth="10" defaultColWidth="11.453125" defaultRowHeight="12.5" x14ac:dyDescent="0.25"/>
  <cols>
    <col min="1" max="1" width="7.54296875" style="103" customWidth="1"/>
    <col min="2" max="2" width="7.54296875" style="12" customWidth="1"/>
    <col min="3" max="12" width="12.81640625" style="12" customWidth="1"/>
    <col min="13" max="15" width="4.1796875" style="12" customWidth="1"/>
    <col min="16" max="16" width="5.54296875" style="12" customWidth="1"/>
    <col min="17" max="33" width="4.1796875" style="12" customWidth="1"/>
    <col min="34" max="34" width="8.81640625" style="12" hidden="1" customWidth="1"/>
    <col min="35" max="35" width="7.453125" style="12" hidden="1" customWidth="1"/>
    <col min="36" max="36" width="8.1796875" style="12" hidden="1" customWidth="1"/>
    <col min="37" max="37" width="9.81640625" style="12" hidden="1" customWidth="1"/>
    <col min="38" max="38" width="8.1796875" style="12" hidden="1" customWidth="1"/>
    <col min="39" max="39" width="10.54296875" style="12" hidden="1" customWidth="1"/>
    <col min="40" max="40" width="8.1796875" style="12" hidden="1" customWidth="1"/>
    <col min="41" max="41" width="7.81640625" style="12" hidden="1" customWidth="1"/>
    <col min="42" max="42" width="8.1796875" style="12" hidden="1" customWidth="1"/>
    <col min="43" max="43" width="5" style="12" hidden="1" customWidth="1"/>
    <col min="44" max="44" width="8.1796875" style="12" hidden="1" customWidth="1"/>
    <col min="45" max="45" width="8.81640625" style="12" hidden="1" customWidth="1"/>
    <col min="46" max="56" width="8.1796875" style="12" hidden="1" customWidth="1"/>
    <col min="57" max="63" width="8.1796875" style="12" customWidth="1"/>
    <col min="64" max="65" width="11.453125" style="12" customWidth="1"/>
    <col min="66" max="16384" width="11.453125" style="12"/>
  </cols>
  <sheetData>
    <row r="1" spans="1:63" ht="64.5" customHeight="1" x14ac:dyDescent="0.45">
      <c r="A1" s="94"/>
      <c r="B1" s="94"/>
      <c r="C1" s="94"/>
      <c r="D1" s="94"/>
      <c r="E1" s="94"/>
      <c r="F1" s="94"/>
      <c r="G1" s="94"/>
      <c r="H1" s="94"/>
      <c r="I1" s="211" t="s">
        <v>102</v>
      </c>
      <c r="J1" s="211"/>
      <c r="K1" s="211"/>
      <c r="L1" s="211"/>
    </row>
    <row r="2" spans="1:63" ht="5.25" customHeight="1" x14ac:dyDescent="0.25"/>
    <row r="3" spans="1:63" s="36" customFormat="1" ht="22.5" x14ac:dyDescent="0.35">
      <c r="A3" s="212" t="str">
        <f>WL!A46</f>
        <v>Orario settimanale scuola dell'infanzia</v>
      </c>
      <c r="B3" s="212"/>
      <c r="C3" s="212"/>
      <c r="D3" s="212"/>
      <c r="E3" s="212"/>
      <c r="F3" s="212"/>
      <c r="G3" s="136" t="str">
        <f>WL!A47&amp;":"</f>
        <v>Scuola:</v>
      </c>
      <c r="H3" s="220" t="str">
        <f>D42&amp;" "&amp;D43</f>
        <v xml:space="preserve"> </v>
      </c>
      <c r="I3" s="212"/>
      <c r="J3" s="212"/>
      <c r="K3" s="212"/>
      <c r="L3" s="212"/>
    </row>
    <row r="4" spans="1:63" s="33" customFormat="1" ht="15.75" customHeight="1" x14ac:dyDescent="0.35">
      <c r="A4" s="213" t="str">
        <f>WL!A48&amp;" "&amp;WL!A142</f>
        <v>Cognome e nome ins. di classe</v>
      </c>
      <c r="B4" s="213"/>
      <c r="C4" s="213"/>
      <c r="D4" s="214" t="str">
        <f>D49&amp;" "&amp;D48</f>
        <v xml:space="preserve">  </v>
      </c>
      <c r="E4" s="214"/>
      <c r="F4" s="214"/>
      <c r="G4" s="214"/>
      <c r="H4" s="152" t="str">
        <f>WL!A50</f>
        <v>Mail</v>
      </c>
      <c r="I4" s="215">
        <f>D51</f>
        <v>0</v>
      </c>
      <c r="J4" s="215"/>
      <c r="K4" s="215"/>
      <c r="L4" s="215"/>
    </row>
    <row r="5" spans="1:63" s="36" customFormat="1" ht="13" x14ac:dyDescent="0.35">
      <c r="A5" s="197" t="str">
        <f>WL!A150</f>
        <v>Paese</v>
      </c>
      <c r="B5" s="197"/>
      <c r="C5" s="202">
        <f>'Orario settimanale'!D44</f>
        <v>0</v>
      </c>
      <c r="D5" s="202"/>
      <c r="E5" s="202"/>
      <c r="F5" s="202"/>
      <c r="G5" s="202" t="str">
        <f>WL!A143&amp;": "&amp;WL!A121&amp;" / "&amp;WL!A144&amp;": "&amp;WL!A122&amp;" /  "&amp;WL!A135&amp;": "&amp;WL!A123&amp;" /  "&amp;WL!A136&amp;": "&amp;WL!A124</f>
        <v>Ins. di materia:  . / PCS:  . /  ISS:  . /  AS:  .</v>
      </c>
      <c r="H5" s="202"/>
      <c r="I5" s="202"/>
      <c r="J5" s="202"/>
      <c r="K5" s="202"/>
      <c r="L5" s="202"/>
    </row>
    <row r="6" spans="1:63" ht="14.25" customHeight="1" thickBot="1" x14ac:dyDescent="0.3"/>
    <row r="7" spans="1:63" ht="25.5" customHeight="1" thickBot="1" x14ac:dyDescent="0.3">
      <c r="A7" s="138" t="str">
        <f>WL!A54</f>
        <v>Lingua</v>
      </c>
      <c r="B7" s="139" t="s">
        <v>11</v>
      </c>
      <c r="C7" s="198" t="str">
        <f>WL!A2</f>
        <v>Lunedi</v>
      </c>
      <c r="D7" s="199"/>
      <c r="E7" s="198" t="str">
        <f>WL!A3</f>
        <v>Martedi</v>
      </c>
      <c r="F7" s="199"/>
      <c r="G7" s="198" t="str">
        <f>WL!A4</f>
        <v>Mercoledì</v>
      </c>
      <c r="H7" s="199"/>
      <c r="I7" s="198" t="str">
        <f>WL!A5</f>
        <v>Giovedi</v>
      </c>
      <c r="J7" s="199"/>
      <c r="K7" s="198" t="str">
        <f>WL!A6</f>
        <v>Venerdi</v>
      </c>
      <c r="L7" s="199"/>
      <c r="AG7" s="110"/>
      <c r="AH7" s="110"/>
      <c r="AI7" s="110" t="str">
        <f>WL!A89</f>
        <v>Marginale</v>
      </c>
      <c r="AJ7" s="110" t="s">
        <v>21</v>
      </c>
      <c r="AK7" s="110" t="str">
        <f>WL!A90</f>
        <v>Lezione piccoli</v>
      </c>
      <c r="AL7" s="110" t="str">
        <f>AJ7</f>
        <v>*</v>
      </c>
      <c r="AM7" s="110" t="str">
        <f>WL!A91</f>
        <v>Lezione grandi</v>
      </c>
      <c r="AN7" s="110" t="str">
        <f>AJ7</f>
        <v>*</v>
      </c>
      <c r="AO7" s="110" t="str">
        <f>WL!A92</f>
        <v>Lezione tutti</v>
      </c>
      <c r="AP7" s="110" t="str">
        <f>AJ7</f>
        <v>*</v>
      </c>
      <c r="AQ7" s="110" t="str">
        <f>WL!A93</f>
        <v>Bosco piccoli</v>
      </c>
      <c r="AR7" s="110" t="str">
        <f>AJ7</f>
        <v>*</v>
      </c>
      <c r="AS7" s="110" t="str">
        <f>WL!A94</f>
        <v>Bosco grandi</v>
      </c>
      <c r="AT7" s="110" t="str">
        <f>AJ7</f>
        <v>*</v>
      </c>
      <c r="AU7" s="110" t="str">
        <f>WL!A95</f>
        <v>Bosco tutti</v>
      </c>
      <c r="AV7" s="110"/>
      <c r="AW7" s="110" t="str">
        <f>WL!A97</f>
        <v>Sport e movimento piccoli</v>
      </c>
      <c r="AX7" s="110"/>
      <c r="AY7" s="110" t="str">
        <f>WL!A98</f>
        <v>Sport e movimento grandi</v>
      </c>
      <c r="AZ7" s="110"/>
      <c r="BA7" s="110" t="str">
        <f>WL!A99</f>
        <v>Sport e movimento  tutti</v>
      </c>
      <c r="BB7" s="110"/>
      <c r="BC7" s="110" t="str">
        <f>WL!A102</f>
        <v>Colloqui</v>
      </c>
      <c r="BD7" s="110"/>
    </row>
    <row r="8" spans="1:63" s="95" customFormat="1" ht="15.75" customHeight="1" thickBot="1" x14ac:dyDescent="0.4">
      <c r="A8" s="231" t="str">
        <f>WL!A152</f>
        <v>Insegnante</v>
      </c>
      <c r="B8" s="232"/>
      <c r="C8" s="218"/>
      <c r="D8" s="219"/>
      <c r="E8" s="218"/>
      <c r="F8" s="219"/>
      <c r="G8" s="218"/>
      <c r="H8" s="219"/>
      <c r="I8" s="218"/>
      <c r="J8" s="219"/>
      <c r="K8" s="218"/>
      <c r="L8" s="219"/>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row>
    <row r="9" spans="1:63" s="95" customFormat="1" ht="15.75" hidden="1" customHeight="1" thickBot="1" x14ac:dyDescent="0.4">
      <c r="A9" s="231" t="str">
        <f>WL!A153</f>
        <v xml:space="preserve">lingua </v>
      </c>
      <c r="B9" s="232"/>
      <c r="C9" s="216"/>
      <c r="D9" s="217"/>
      <c r="E9" s="216"/>
      <c r="F9" s="217"/>
      <c r="G9" s="216"/>
      <c r="H9" s="217"/>
      <c r="I9" s="216"/>
      <c r="J9" s="217"/>
      <c r="K9" s="216"/>
      <c r="L9" s="217"/>
      <c r="AG9" s="111"/>
      <c r="AH9" s="111" t="s">
        <v>28</v>
      </c>
      <c r="AI9" s="111"/>
      <c r="AJ9" s="111"/>
      <c r="AK9" s="111"/>
      <c r="AL9" s="111"/>
      <c r="AM9" s="111"/>
      <c r="AN9" s="111"/>
      <c r="AO9" s="111"/>
      <c r="AP9" s="111"/>
      <c r="AQ9" s="111"/>
      <c r="AR9" s="111"/>
      <c r="AS9" s="111"/>
      <c r="AT9" s="111"/>
      <c r="AU9" s="111"/>
      <c r="AV9" s="111"/>
      <c r="AW9" s="111"/>
      <c r="AX9" s="111"/>
      <c r="AY9" s="111"/>
      <c r="AZ9" s="111"/>
      <c r="BA9" s="111"/>
      <c r="BB9" s="111"/>
      <c r="BC9" s="111"/>
      <c r="BD9" s="111"/>
    </row>
    <row r="10" spans="1:63" s="36" customFormat="1" ht="15" customHeight="1" x14ac:dyDescent="0.35">
      <c r="A10" s="124">
        <v>0.3263888888888889</v>
      </c>
      <c r="B10" s="125">
        <v>0.34027777777777773</v>
      </c>
      <c r="C10" s="200"/>
      <c r="D10" s="201"/>
      <c r="E10" s="200"/>
      <c r="F10" s="201"/>
      <c r="G10" s="200"/>
      <c r="H10" s="201"/>
      <c r="I10" s="200"/>
      <c r="J10" s="201"/>
      <c r="K10" s="200"/>
      <c r="L10" s="201"/>
      <c r="AG10" s="112"/>
      <c r="AH10" s="113">
        <f>(B10-A10)</f>
        <v>1.388888888888884E-2</v>
      </c>
      <c r="AI10" s="112">
        <f>COUNTIFS((C10:L10),$AI$7)</f>
        <v>0</v>
      </c>
      <c r="AJ10" s="113">
        <f>AI10*AH10</f>
        <v>0</v>
      </c>
      <c r="AK10" s="112">
        <f>COUNTIFS((C10:L10),$AK$7)</f>
        <v>0</v>
      </c>
      <c r="AL10" s="113">
        <f>AK10*AH10</f>
        <v>0</v>
      </c>
      <c r="AM10" s="112">
        <f>COUNTIFS((C10:L10),$AM$7)</f>
        <v>0</v>
      </c>
      <c r="AN10" s="113">
        <f>AM10*AH10</f>
        <v>0</v>
      </c>
      <c r="AO10" s="112">
        <f>COUNTIFS((C10:L10),$AO$7)</f>
        <v>0</v>
      </c>
      <c r="AP10" s="113">
        <f>AO10*AH10</f>
        <v>0</v>
      </c>
      <c r="AQ10" s="112">
        <f>COUNTIFS((C10:L10),$AQ$7)</f>
        <v>0</v>
      </c>
      <c r="AR10" s="113">
        <f>AQ10*AH10</f>
        <v>0</v>
      </c>
      <c r="AS10" s="112">
        <f>COUNTIFS((C10:L10),$AS$7)</f>
        <v>0</v>
      </c>
      <c r="AT10" s="113">
        <f>AS10*AH10</f>
        <v>0</v>
      </c>
      <c r="AU10" s="112">
        <f>COUNTIFS((C10:L10),$AU$7)</f>
        <v>0</v>
      </c>
      <c r="AV10" s="113">
        <f>AU10*AH10</f>
        <v>0</v>
      </c>
      <c r="AW10" s="112">
        <f>COUNTIFS((C10:L10),$AW$7)</f>
        <v>0</v>
      </c>
      <c r="AX10" s="113">
        <f>AW10*AH10</f>
        <v>0</v>
      </c>
      <c r="AY10" s="112">
        <f>COUNTIFS((C10:L10),$AY$7)</f>
        <v>0</v>
      </c>
      <c r="AZ10" s="113">
        <f>AY10*AH10</f>
        <v>0</v>
      </c>
      <c r="BA10" s="112">
        <f>COUNTIFS((C10:L10),$BA$7)</f>
        <v>0</v>
      </c>
      <c r="BB10" s="113">
        <f>BA10*AH10</f>
        <v>0</v>
      </c>
      <c r="BC10" s="112">
        <f>COUNTIFS((C10:L10),$BC$7)</f>
        <v>0</v>
      </c>
      <c r="BD10" s="113">
        <f>BC10*AH10</f>
        <v>0</v>
      </c>
      <c r="BE10" s="96"/>
      <c r="BF10" s="96"/>
      <c r="BG10" s="96"/>
      <c r="BH10" s="96"/>
      <c r="BI10" s="96"/>
      <c r="BJ10" s="96"/>
      <c r="BK10" s="96"/>
    </row>
    <row r="11" spans="1:63" s="101" customFormat="1" ht="12" thickBot="1" x14ac:dyDescent="0.3">
      <c r="A11" s="126"/>
      <c r="B11" s="127"/>
      <c r="C11" s="117"/>
      <c r="D11" s="118"/>
      <c r="E11" s="117"/>
      <c r="F11" s="118"/>
      <c r="G11" s="117"/>
      <c r="H11" s="119"/>
      <c r="I11" s="117"/>
      <c r="J11" s="118"/>
      <c r="K11" s="117"/>
      <c r="L11" s="118"/>
      <c r="AG11" s="110"/>
      <c r="AH11" s="114">
        <f t="shared" ref="AH11:AH35" si="0">B11-A11</f>
        <v>0</v>
      </c>
      <c r="AI11" s="110">
        <f t="shared" ref="AI11:AI35" si="1">COUNTIFS((C11:L11),$AI$7)</f>
        <v>0</v>
      </c>
      <c r="AJ11" s="114">
        <f t="shared" ref="AJ11:AJ35" si="2">AI11*AH11</f>
        <v>0</v>
      </c>
      <c r="AK11" s="110">
        <f t="shared" ref="AK11:AK35" si="3">COUNTIFS((C11:L11),$AK$7)</f>
        <v>0</v>
      </c>
      <c r="AL11" s="114">
        <f t="shared" ref="AL11:AL35" si="4">AK11*AH11</f>
        <v>0</v>
      </c>
      <c r="AM11" s="110">
        <f t="shared" ref="AM11:AM35" si="5">COUNTIFS((C11:L11),$AM$7)</f>
        <v>0</v>
      </c>
      <c r="AN11" s="114">
        <f t="shared" ref="AN11:AN35" si="6">AM11*AH11</f>
        <v>0</v>
      </c>
      <c r="AO11" s="110">
        <f t="shared" ref="AO11:AO35" si="7">COUNTIFS((C11:L11),$AO$7)</f>
        <v>0</v>
      </c>
      <c r="AP11" s="114">
        <f t="shared" ref="AP11:AP35" si="8">AO11*AH11</f>
        <v>0</v>
      </c>
      <c r="AQ11" s="110">
        <f t="shared" ref="AQ11:AQ35" si="9">COUNTIFS((C11:L11),$AQ$7)</f>
        <v>0</v>
      </c>
      <c r="AR11" s="114">
        <f t="shared" ref="AR11:AR35" si="10">AQ11*AH11</f>
        <v>0</v>
      </c>
      <c r="AS11" s="110">
        <f t="shared" ref="AS11:AS35" si="11">COUNTIFS((C11:L11),$AS$7)</f>
        <v>0</v>
      </c>
      <c r="AT11" s="114">
        <f t="shared" ref="AT11:AT35" si="12">AS11*AH11</f>
        <v>0</v>
      </c>
      <c r="AU11" s="112">
        <f t="shared" ref="AU11:AU35" si="13">COUNTIFS((C11:L11),$AU$7)</f>
        <v>0</v>
      </c>
      <c r="AV11" s="113">
        <f t="shared" ref="AV11:AV35" si="14">AU11*AH11</f>
        <v>0</v>
      </c>
      <c r="AW11" s="112">
        <f t="shared" ref="AW11:AW35" si="15">COUNTIFS((C11:L11),$AW$7)</f>
        <v>0</v>
      </c>
      <c r="AX11" s="113">
        <f t="shared" ref="AX11:AX35" si="16">AW11*AH11</f>
        <v>0</v>
      </c>
      <c r="AY11" s="112">
        <f t="shared" ref="AY11:AY35" si="17">COUNTIFS((C11:L11),$AY$7)</f>
        <v>0</v>
      </c>
      <c r="AZ11" s="113">
        <f t="shared" ref="AZ11:AZ35" si="18">AY11*AH11</f>
        <v>0</v>
      </c>
      <c r="BA11" s="112">
        <f t="shared" ref="BA11:BA35" si="19">COUNTIFS((C11:L11),$BA$7)</f>
        <v>0</v>
      </c>
      <c r="BB11" s="113">
        <f t="shared" ref="BB11:BB35" si="20">BA11*AH11</f>
        <v>0</v>
      </c>
      <c r="BC11" s="112">
        <f t="shared" ref="BC11:BC35" si="21">COUNTIFS((C11:L11),$BC$7)</f>
        <v>0</v>
      </c>
      <c r="BD11" s="113">
        <f t="shared" ref="BD11:BD35" si="22">BC11*AH11</f>
        <v>0</v>
      </c>
      <c r="BE11" s="102"/>
      <c r="BF11" s="102"/>
      <c r="BG11" s="102"/>
      <c r="BH11" s="102"/>
      <c r="BI11" s="102"/>
      <c r="BJ11" s="102"/>
      <c r="BK11" s="102"/>
    </row>
    <row r="12" spans="1:63" x14ac:dyDescent="0.25">
      <c r="A12" s="128">
        <v>0.34027777777777773</v>
      </c>
      <c r="B12" s="129">
        <v>0.37152777777777773</v>
      </c>
      <c r="C12" s="200"/>
      <c r="D12" s="201"/>
      <c r="E12" s="200"/>
      <c r="F12" s="201"/>
      <c r="G12" s="200"/>
      <c r="H12" s="201"/>
      <c r="I12" s="200"/>
      <c r="J12" s="201"/>
      <c r="K12" s="200"/>
      <c r="L12" s="201"/>
      <c r="AG12" s="110"/>
      <c r="AH12" s="114">
        <f t="shared" si="0"/>
        <v>3.125E-2</v>
      </c>
      <c r="AI12" s="110">
        <f t="shared" si="1"/>
        <v>0</v>
      </c>
      <c r="AJ12" s="114">
        <f t="shared" si="2"/>
        <v>0</v>
      </c>
      <c r="AK12" s="110">
        <f t="shared" si="3"/>
        <v>0</v>
      </c>
      <c r="AL12" s="114">
        <f t="shared" si="4"/>
        <v>0</v>
      </c>
      <c r="AM12" s="110">
        <f t="shared" si="5"/>
        <v>0</v>
      </c>
      <c r="AN12" s="114">
        <f t="shared" si="6"/>
        <v>0</v>
      </c>
      <c r="AO12" s="110">
        <f t="shared" si="7"/>
        <v>0</v>
      </c>
      <c r="AP12" s="114">
        <f t="shared" si="8"/>
        <v>0</v>
      </c>
      <c r="AQ12" s="110">
        <f t="shared" si="9"/>
        <v>0</v>
      </c>
      <c r="AR12" s="114">
        <f t="shared" si="10"/>
        <v>0</v>
      </c>
      <c r="AS12" s="110">
        <f t="shared" si="11"/>
        <v>0</v>
      </c>
      <c r="AT12" s="114">
        <f t="shared" si="12"/>
        <v>0</v>
      </c>
      <c r="AU12" s="112">
        <f t="shared" si="13"/>
        <v>0</v>
      </c>
      <c r="AV12" s="113">
        <f t="shared" si="14"/>
        <v>0</v>
      </c>
      <c r="AW12" s="112">
        <f t="shared" si="15"/>
        <v>0</v>
      </c>
      <c r="AX12" s="113">
        <f t="shared" si="16"/>
        <v>0</v>
      </c>
      <c r="AY12" s="112">
        <f t="shared" si="17"/>
        <v>0</v>
      </c>
      <c r="AZ12" s="113">
        <f t="shared" si="18"/>
        <v>0</v>
      </c>
      <c r="BA12" s="112">
        <f t="shared" si="19"/>
        <v>0</v>
      </c>
      <c r="BB12" s="113">
        <f t="shared" si="20"/>
        <v>0</v>
      </c>
      <c r="BC12" s="112">
        <f t="shared" si="21"/>
        <v>0</v>
      </c>
      <c r="BD12" s="113">
        <f t="shared" si="22"/>
        <v>0</v>
      </c>
      <c r="BE12" s="23"/>
      <c r="BF12" s="23"/>
      <c r="BG12" s="23"/>
      <c r="BH12" s="23"/>
      <c r="BI12" s="23"/>
      <c r="BJ12" s="23"/>
      <c r="BK12" s="23"/>
    </row>
    <row r="13" spans="1:63" s="101" customFormat="1" ht="12" thickBot="1" x14ac:dyDescent="0.3">
      <c r="A13" s="126"/>
      <c r="B13" s="127"/>
      <c r="C13" s="117"/>
      <c r="D13" s="118"/>
      <c r="E13" s="117"/>
      <c r="F13" s="118"/>
      <c r="G13" s="117"/>
      <c r="H13" s="119"/>
      <c r="I13" s="117"/>
      <c r="J13" s="118"/>
      <c r="K13" s="117"/>
      <c r="L13" s="118"/>
      <c r="AG13" s="110"/>
      <c r="AH13" s="114">
        <f t="shared" si="0"/>
        <v>0</v>
      </c>
      <c r="AI13" s="110">
        <f t="shared" si="1"/>
        <v>0</v>
      </c>
      <c r="AJ13" s="114">
        <f t="shared" si="2"/>
        <v>0</v>
      </c>
      <c r="AK13" s="110">
        <f t="shared" si="3"/>
        <v>0</v>
      </c>
      <c r="AL13" s="114">
        <f t="shared" si="4"/>
        <v>0</v>
      </c>
      <c r="AM13" s="110">
        <f t="shared" si="5"/>
        <v>0</v>
      </c>
      <c r="AN13" s="114">
        <f t="shared" si="6"/>
        <v>0</v>
      </c>
      <c r="AO13" s="110">
        <f t="shared" si="7"/>
        <v>0</v>
      </c>
      <c r="AP13" s="114">
        <f t="shared" si="8"/>
        <v>0</v>
      </c>
      <c r="AQ13" s="110">
        <f t="shared" si="9"/>
        <v>0</v>
      </c>
      <c r="AR13" s="114">
        <f t="shared" si="10"/>
        <v>0</v>
      </c>
      <c r="AS13" s="110">
        <f t="shared" si="11"/>
        <v>0</v>
      </c>
      <c r="AT13" s="114">
        <f t="shared" si="12"/>
        <v>0</v>
      </c>
      <c r="AU13" s="112">
        <f t="shared" si="13"/>
        <v>0</v>
      </c>
      <c r="AV13" s="113">
        <f t="shared" si="14"/>
        <v>0</v>
      </c>
      <c r="AW13" s="112">
        <f t="shared" si="15"/>
        <v>0</v>
      </c>
      <c r="AX13" s="113">
        <f t="shared" si="16"/>
        <v>0</v>
      </c>
      <c r="AY13" s="112">
        <f t="shared" si="17"/>
        <v>0</v>
      </c>
      <c r="AZ13" s="113">
        <f t="shared" si="18"/>
        <v>0</v>
      </c>
      <c r="BA13" s="112">
        <f t="shared" si="19"/>
        <v>0</v>
      </c>
      <c r="BB13" s="113">
        <f t="shared" si="20"/>
        <v>0</v>
      </c>
      <c r="BC13" s="112">
        <f t="shared" si="21"/>
        <v>0</v>
      </c>
      <c r="BD13" s="113">
        <f t="shared" si="22"/>
        <v>0</v>
      </c>
      <c r="BE13" s="102"/>
      <c r="BF13" s="102"/>
      <c r="BG13" s="102"/>
      <c r="BH13" s="102"/>
      <c r="BI13" s="102"/>
      <c r="BJ13" s="102"/>
      <c r="BK13" s="102"/>
    </row>
    <row r="14" spans="1:63" x14ac:dyDescent="0.25">
      <c r="A14" s="128">
        <v>0.375</v>
      </c>
      <c r="B14" s="129">
        <v>0.40625</v>
      </c>
      <c r="C14" s="200"/>
      <c r="D14" s="201"/>
      <c r="E14" s="200"/>
      <c r="F14" s="201"/>
      <c r="G14" s="200"/>
      <c r="H14" s="201"/>
      <c r="I14" s="200"/>
      <c r="J14" s="201"/>
      <c r="K14" s="200"/>
      <c r="L14" s="201"/>
      <c r="AG14" s="110"/>
      <c r="AH14" s="114">
        <f t="shared" si="0"/>
        <v>3.125E-2</v>
      </c>
      <c r="AI14" s="110">
        <f t="shared" si="1"/>
        <v>0</v>
      </c>
      <c r="AJ14" s="114">
        <f t="shared" si="2"/>
        <v>0</v>
      </c>
      <c r="AK14" s="110">
        <f t="shared" si="3"/>
        <v>0</v>
      </c>
      <c r="AL14" s="114">
        <f t="shared" si="4"/>
        <v>0</v>
      </c>
      <c r="AM14" s="110">
        <f t="shared" si="5"/>
        <v>0</v>
      </c>
      <c r="AN14" s="114">
        <f t="shared" si="6"/>
        <v>0</v>
      </c>
      <c r="AO14" s="110">
        <f t="shared" si="7"/>
        <v>0</v>
      </c>
      <c r="AP14" s="114">
        <f t="shared" si="8"/>
        <v>0</v>
      </c>
      <c r="AQ14" s="110">
        <f t="shared" si="9"/>
        <v>0</v>
      </c>
      <c r="AR14" s="114">
        <f t="shared" si="10"/>
        <v>0</v>
      </c>
      <c r="AS14" s="110">
        <f t="shared" si="11"/>
        <v>0</v>
      </c>
      <c r="AT14" s="114">
        <f t="shared" si="12"/>
        <v>0</v>
      </c>
      <c r="AU14" s="112">
        <f t="shared" si="13"/>
        <v>0</v>
      </c>
      <c r="AV14" s="113">
        <f t="shared" si="14"/>
        <v>0</v>
      </c>
      <c r="AW14" s="112">
        <f t="shared" si="15"/>
        <v>0</v>
      </c>
      <c r="AX14" s="113">
        <f t="shared" si="16"/>
        <v>0</v>
      </c>
      <c r="AY14" s="112">
        <f t="shared" si="17"/>
        <v>0</v>
      </c>
      <c r="AZ14" s="113">
        <f t="shared" si="18"/>
        <v>0</v>
      </c>
      <c r="BA14" s="112">
        <f t="shared" si="19"/>
        <v>0</v>
      </c>
      <c r="BB14" s="113">
        <f t="shared" si="20"/>
        <v>0</v>
      </c>
      <c r="BC14" s="112">
        <f t="shared" si="21"/>
        <v>0</v>
      </c>
      <c r="BD14" s="113">
        <f t="shared" si="22"/>
        <v>0</v>
      </c>
      <c r="BE14" s="23"/>
      <c r="BF14" s="23"/>
      <c r="BG14" s="23"/>
      <c r="BH14" s="23"/>
      <c r="BI14" s="23"/>
      <c r="BJ14" s="23"/>
      <c r="BK14" s="23"/>
    </row>
    <row r="15" spans="1:63" s="101" customFormat="1" ht="12" thickBot="1" x14ac:dyDescent="0.3">
      <c r="A15" s="126"/>
      <c r="B15" s="127"/>
      <c r="C15" s="117"/>
      <c r="D15" s="118"/>
      <c r="E15" s="117"/>
      <c r="F15" s="118"/>
      <c r="G15" s="117"/>
      <c r="H15" s="119"/>
      <c r="I15" s="117"/>
      <c r="J15" s="118"/>
      <c r="K15" s="117"/>
      <c r="L15" s="118"/>
      <c r="AG15" s="110"/>
      <c r="AH15" s="114">
        <f t="shared" si="0"/>
        <v>0</v>
      </c>
      <c r="AI15" s="110">
        <f t="shared" si="1"/>
        <v>0</v>
      </c>
      <c r="AJ15" s="114">
        <f t="shared" si="2"/>
        <v>0</v>
      </c>
      <c r="AK15" s="110">
        <f t="shared" si="3"/>
        <v>0</v>
      </c>
      <c r="AL15" s="114">
        <f t="shared" si="4"/>
        <v>0</v>
      </c>
      <c r="AM15" s="110">
        <f t="shared" si="5"/>
        <v>0</v>
      </c>
      <c r="AN15" s="114">
        <f t="shared" si="6"/>
        <v>0</v>
      </c>
      <c r="AO15" s="110">
        <f t="shared" si="7"/>
        <v>0</v>
      </c>
      <c r="AP15" s="114">
        <f t="shared" si="8"/>
        <v>0</v>
      </c>
      <c r="AQ15" s="110">
        <f t="shared" si="9"/>
        <v>0</v>
      </c>
      <c r="AR15" s="114">
        <f t="shared" si="10"/>
        <v>0</v>
      </c>
      <c r="AS15" s="110">
        <f t="shared" si="11"/>
        <v>0</v>
      </c>
      <c r="AT15" s="114">
        <f t="shared" si="12"/>
        <v>0</v>
      </c>
      <c r="AU15" s="112">
        <f t="shared" si="13"/>
        <v>0</v>
      </c>
      <c r="AV15" s="113">
        <f t="shared" si="14"/>
        <v>0</v>
      </c>
      <c r="AW15" s="112">
        <f t="shared" si="15"/>
        <v>0</v>
      </c>
      <c r="AX15" s="113">
        <f t="shared" si="16"/>
        <v>0</v>
      </c>
      <c r="AY15" s="112">
        <f t="shared" si="17"/>
        <v>0</v>
      </c>
      <c r="AZ15" s="113">
        <f t="shared" si="18"/>
        <v>0</v>
      </c>
      <c r="BA15" s="112">
        <f t="shared" si="19"/>
        <v>0</v>
      </c>
      <c r="BB15" s="113">
        <f t="shared" si="20"/>
        <v>0</v>
      </c>
      <c r="BC15" s="112">
        <f t="shared" si="21"/>
        <v>0</v>
      </c>
      <c r="BD15" s="113">
        <f t="shared" si="22"/>
        <v>0</v>
      </c>
      <c r="BE15" s="102"/>
      <c r="BF15" s="102"/>
      <c r="BG15" s="102"/>
      <c r="BH15" s="102"/>
      <c r="BI15" s="102"/>
      <c r="BJ15" s="102"/>
      <c r="BK15" s="102"/>
    </row>
    <row r="16" spans="1:63" x14ac:dyDescent="0.25">
      <c r="A16" s="128">
        <v>0.41666666666666669</v>
      </c>
      <c r="B16" s="129">
        <v>0.44791666666666669</v>
      </c>
      <c r="C16" s="200"/>
      <c r="D16" s="201"/>
      <c r="E16" s="200"/>
      <c r="F16" s="201"/>
      <c r="G16" s="200"/>
      <c r="H16" s="201"/>
      <c r="I16" s="200"/>
      <c r="J16" s="201"/>
      <c r="K16" s="200"/>
      <c r="L16" s="201"/>
      <c r="AG16" s="110"/>
      <c r="AH16" s="114">
        <f t="shared" si="0"/>
        <v>3.125E-2</v>
      </c>
      <c r="AI16" s="110">
        <f t="shared" si="1"/>
        <v>0</v>
      </c>
      <c r="AJ16" s="114">
        <f t="shared" si="2"/>
        <v>0</v>
      </c>
      <c r="AK16" s="110">
        <f t="shared" si="3"/>
        <v>0</v>
      </c>
      <c r="AL16" s="114">
        <f t="shared" si="4"/>
        <v>0</v>
      </c>
      <c r="AM16" s="110">
        <f t="shared" si="5"/>
        <v>0</v>
      </c>
      <c r="AN16" s="114">
        <f t="shared" si="6"/>
        <v>0</v>
      </c>
      <c r="AO16" s="110">
        <f t="shared" si="7"/>
        <v>0</v>
      </c>
      <c r="AP16" s="114">
        <f t="shared" si="8"/>
        <v>0</v>
      </c>
      <c r="AQ16" s="110">
        <f t="shared" si="9"/>
        <v>0</v>
      </c>
      <c r="AR16" s="114">
        <f t="shared" si="10"/>
        <v>0</v>
      </c>
      <c r="AS16" s="110">
        <f t="shared" si="11"/>
        <v>0</v>
      </c>
      <c r="AT16" s="114">
        <f t="shared" si="12"/>
        <v>0</v>
      </c>
      <c r="AU16" s="112">
        <f t="shared" si="13"/>
        <v>0</v>
      </c>
      <c r="AV16" s="113">
        <f t="shared" si="14"/>
        <v>0</v>
      </c>
      <c r="AW16" s="112">
        <f t="shared" si="15"/>
        <v>0</v>
      </c>
      <c r="AX16" s="113">
        <f t="shared" si="16"/>
        <v>0</v>
      </c>
      <c r="AY16" s="112">
        <f t="shared" si="17"/>
        <v>0</v>
      </c>
      <c r="AZ16" s="113">
        <f t="shared" si="18"/>
        <v>0</v>
      </c>
      <c r="BA16" s="112">
        <f t="shared" si="19"/>
        <v>0</v>
      </c>
      <c r="BB16" s="113">
        <f t="shared" si="20"/>
        <v>0</v>
      </c>
      <c r="BC16" s="112">
        <f t="shared" si="21"/>
        <v>0</v>
      </c>
      <c r="BD16" s="113">
        <f t="shared" si="22"/>
        <v>0</v>
      </c>
      <c r="BE16" s="23"/>
      <c r="BF16" s="23"/>
      <c r="BG16" s="23"/>
      <c r="BH16" s="23"/>
      <c r="BI16" s="23"/>
      <c r="BJ16" s="23"/>
      <c r="BK16" s="23"/>
    </row>
    <row r="17" spans="1:63" s="101" customFormat="1" ht="12" thickBot="1" x14ac:dyDescent="0.3">
      <c r="A17" s="126"/>
      <c r="B17" s="127"/>
      <c r="C17" s="117"/>
      <c r="D17" s="118"/>
      <c r="E17" s="117"/>
      <c r="F17" s="118"/>
      <c r="G17" s="117"/>
      <c r="H17" s="119"/>
      <c r="I17" s="117"/>
      <c r="J17" s="118"/>
      <c r="K17" s="117"/>
      <c r="L17" s="118"/>
      <c r="AG17" s="110"/>
      <c r="AH17" s="114">
        <f t="shared" si="0"/>
        <v>0</v>
      </c>
      <c r="AI17" s="110">
        <f t="shared" si="1"/>
        <v>0</v>
      </c>
      <c r="AJ17" s="114">
        <f t="shared" si="2"/>
        <v>0</v>
      </c>
      <c r="AK17" s="110">
        <f t="shared" si="3"/>
        <v>0</v>
      </c>
      <c r="AL17" s="114">
        <f t="shared" si="4"/>
        <v>0</v>
      </c>
      <c r="AM17" s="110">
        <f t="shared" si="5"/>
        <v>0</v>
      </c>
      <c r="AN17" s="114">
        <f t="shared" si="6"/>
        <v>0</v>
      </c>
      <c r="AO17" s="110">
        <f t="shared" si="7"/>
        <v>0</v>
      </c>
      <c r="AP17" s="114">
        <f t="shared" si="8"/>
        <v>0</v>
      </c>
      <c r="AQ17" s="110">
        <f t="shared" si="9"/>
        <v>0</v>
      </c>
      <c r="AR17" s="114">
        <f t="shared" si="10"/>
        <v>0</v>
      </c>
      <c r="AS17" s="110">
        <f t="shared" si="11"/>
        <v>0</v>
      </c>
      <c r="AT17" s="114">
        <f t="shared" si="12"/>
        <v>0</v>
      </c>
      <c r="AU17" s="112">
        <f t="shared" si="13"/>
        <v>0</v>
      </c>
      <c r="AV17" s="113">
        <f t="shared" si="14"/>
        <v>0</v>
      </c>
      <c r="AW17" s="112">
        <f t="shared" si="15"/>
        <v>0</v>
      </c>
      <c r="AX17" s="113">
        <f t="shared" si="16"/>
        <v>0</v>
      </c>
      <c r="AY17" s="112">
        <f t="shared" si="17"/>
        <v>0</v>
      </c>
      <c r="AZ17" s="113">
        <f t="shared" si="18"/>
        <v>0</v>
      </c>
      <c r="BA17" s="112">
        <f t="shared" si="19"/>
        <v>0</v>
      </c>
      <c r="BB17" s="113">
        <f t="shared" si="20"/>
        <v>0</v>
      </c>
      <c r="BC17" s="112">
        <f t="shared" si="21"/>
        <v>0</v>
      </c>
      <c r="BD17" s="113">
        <f t="shared" si="22"/>
        <v>0</v>
      </c>
      <c r="BE17" s="102"/>
      <c r="BF17" s="102"/>
      <c r="BG17" s="102"/>
      <c r="BH17" s="102"/>
      <c r="BI17" s="102"/>
      <c r="BJ17" s="102"/>
      <c r="BK17" s="102"/>
    </row>
    <row r="18" spans="1:63" x14ac:dyDescent="0.25">
      <c r="A18" s="128">
        <v>0.4513888888888889</v>
      </c>
      <c r="B18" s="129">
        <v>0.4826388888888889</v>
      </c>
      <c r="C18" s="200"/>
      <c r="D18" s="201"/>
      <c r="E18" s="200"/>
      <c r="F18" s="201"/>
      <c r="G18" s="200"/>
      <c r="H18" s="201"/>
      <c r="I18" s="200"/>
      <c r="J18" s="201"/>
      <c r="K18" s="200"/>
      <c r="L18" s="201"/>
      <c r="AG18" s="110"/>
      <c r="AH18" s="114">
        <f t="shared" si="0"/>
        <v>3.125E-2</v>
      </c>
      <c r="AI18" s="110">
        <f t="shared" si="1"/>
        <v>0</v>
      </c>
      <c r="AJ18" s="114">
        <f t="shared" si="2"/>
        <v>0</v>
      </c>
      <c r="AK18" s="110">
        <f t="shared" si="3"/>
        <v>0</v>
      </c>
      <c r="AL18" s="114">
        <f t="shared" si="4"/>
        <v>0</v>
      </c>
      <c r="AM18" s="110">
        <f t="shared" si="5"/>
        <v>0</v>
      </c>
      <c r="AN18" s="114">
        <f t="shared" si="6"/>
        <v>0</v>
      </c>
      <c r="AO18" s="110">
        <f t="shared" si="7"/>
        <v>0</v>
      </c>
      <c r="AP18" s="114">
        <f t="shared" si="8"/>
        <v>0</v>
      </c>
      <c r="AQ18" s="110">
        <f t="shared" si="9"/>
        <v>0</v>
      </c>
      <c r="AR18" s="114">
        <f t="shared" si="10"/>
        <v>0</v>
      </c>
      <c r="AS18" s="110">
        <f t="shared" si="11"/>
        <v>0</v>
      </c>
      <c r="AT18" s="114">
        <f t="shared" si="12"/>
        <v>0</v>
      </c>
      <c r="AU18" s="112">
        <f t="shared" si="13"/>
        <v>0</v>
      </c>
      <c r="AV18" s="113">
        <f t="shared" si="14"/>
        <v>0</v>
      </c>
      <c r="AW18" s="112">
        <f t="shared" si="15"/>
        <v>0</v>
      </c>
      <c r="AX18" s="113">
        <f t="shared" si="16"/>
        <v>0</v>
      </c>
      <c r="AY18" s="112">
        <f t="shared" si="17"/>
        <v>0</v>
      </c>
      <c r="AZ18" s="113">
        <f t="shared" si="18"/>
        <v>0</v>
      </c>
      <c r="BA18" s="112">
        <f t="shared" si="19"/>
        <v>0</v>
      </c>
      <c r="BB18" s="113">
        <f t="shared" si="20"/>
        <v>0</v>
      </c>
      <c r="BC18" s="112">
        <f t="shared" si="21"/>
        <v>0</v>
      </c>
      <c r="BD18" s="113">
        <f t="shared" si="22"/>
        <v>0</v>
      </c>
      <c r="BE18" s="23"/>
      <c r="BF18" s="23"/>
      <c r="BG18" s="23"/>
      <c r="BH18" s="23"/>
      <c r="BI18" s="23"/>
      <c r="BJ18" s="23"/>
      <c r="BK18" s="23"/>
    </row>
    <row r="19" spans="1:63" s="101" customFormat="1" ht="12" thickBot="1" x14ac:dyDescent="0.3">
      <c r="A19" s="126"/>
      <c r="B19" s="127"/>
      <c r="C19" s="117"/>
      <c r="D19" s="118"/>
      <c r="E19" s="117"/>
      <c r="F19" s="118"/>
      <c r="G19" s="117"/>
      <c r="H19" s="119"/>
      <c r="I19" s="117"/>
      <c r="J19" s="118"/>
      <c r="K19" s="117"/>
      <c r="L19" s="118"/>
      <c r="AG19" s="110"/>
      <c r="AH19" s="114">
        <f t="shared" si="0"/>
        <v>0</v>
      </c>
      <c r="AI19" s="110">
        <f t="shared" si="1"/>
        <v>0</v>
      </c>
      <c r="AJ19" s="114">
        <f t="shared" si="2"/>
        <v>0</v>
      </c>
      <c r="AK19" s="110">
        <f t="shared" si="3"/>
        <v>0</v>
      </c>
      <c r="AL19" s="114">
        <f t="shared" si="4"/>
        <v>0</v>
      </c>
      <c r="AM19" s="110">
        <f t="shared" si="5"/>
        <v>0</v>
      </c>
      <c r="AN19" s="114">
        <f t="shared" si="6"/>
        <v>0</v>
      </c>
      <c r="AO19" s="110">
        <f t="shared" si="7"/>
        <v>0</v>
      </c>
      <c r="AP19" s="114">
        <f t="shared" si="8"/>
        <v>0</v>
      </c>
      <c r="AQ19" s="110">
        <f t="shared" si="9"/>
        <v>0</v>
      </c>
      <c r="AR19" s="114">
        <f t="shared" si="10"/>
        <v>0</v>
      </c>
      <c r="AS19" s="110">
        <f t="shared" si="11"/>
        <v>0</v>
      </c>
      <c r="AT19" s="114">
        <f t="shared" si="12"/>
        <v>0</v>
      </c>
      <c r="AU19" s="112">
        <f t="shared" si="13"/>
        <v>0</v>
      </c>
      <c r="AV19" s="113">
        <f t="shared" si="14"/>
        <v>0</v>
      </c>
      <c r="AW19" s="112">
        <f t="shared" si="15"/>
        <v>0</v>
      </c>
      <c r="AX19" s="113">
        <f t="shared" si="16"/>
        <v>0</v>
      </c>
      <c r="AY19" s="112">
        <f t="shared" si="17"/>
        <v>0</v>
      </c>
      <c r="AZ19" s="113">
        <f t="shared" si="18"/>
        <v>0</v>
      </c>
      <c r="BA19" s="112">
        <f t="shared" si="19"/>
        <v>0</v>
      </c>
      <c r="BB19" s="113">
        <f t="shared" si="20"/>
        <v>0</v>
      </c>
      <c r="BC19" s="112">
        <f t="shared" si="21"/>
        <v>0</v>
      </c>
      <c r="BD19" s="113">
        <f t="shared" si="22"/>
        <v>0</v>
      </c>
      <c r="BE19" s="102"/>
      <c r="BF19" s="102"/>
      <c r="BG19" s="102"/>
      <c r="BH19" s="102"/>
      <c r="BI19" s="102"/>
      <c r="BJ19" s="102"/>
      <c r="BK19" s="102"/>
    </row>
    <row r="20" spans="1:63" x14ac:dyDescent="0.25">
      <c r="A20" s="128">
        <v>0.4826388888888889</v>
      </c>
      <c r="B20" s="129">
        <v>0.48958333333333331</v>
      </c>
      <c r="C20" s="200"/>
      <c r="D20" s="201"/>
      <c r="E20" s="200"/>
      <c r="F20" s="201"/>
      <c r="G20" s="200"/>
      <c r="H20" s="201"/>
      <c r="I20" s="200"/>
      <c r="J20" s="201"/>
      <c r="K20" s="200"/>
      <c r="L20" s="201"/>
      <c r="AG20" s="110"/>
      <c r="AH20" s="114">
        <f t="shared" si="0"/>
        <v>6.9444444444444198E-3</v>
      </c>
      <c r="AI20" s="110">
        <f t="shared" si="1"/>
        <v>0</v>
      </c>
      <c r="AJ20" s="114">
        <f t="shared" si="2"/>
        <v>0</v>
      </c>
      <c r="AK20" s="110">
        <f t="shared" si="3"/>
        <v>0</v>
      </c>
      <c r="AL20" s="114">
        <f t="shared" si="4"/>
        <v>0</v>
      </c>
      <c r="AM20" s="110">
        <f t="shared" si="5"/>
        <v>0</v>
      </c>
      <c r="AN20" s="114">
        <f t="shared" si="6"/>
        <v>0</v>
      </c>
      <c r="AO20" s="110">
        <f t="shared" si="7"/>
        <v>0</v>
      </c>
      <c r="AP20" s="114">
        <f t="shared" si="8"/>
        <v>0</v>
      </c>
      <c r="AQ20" s="110">
        <f t="shared" si="9"/>
        <v>0</v>
      </c>
      <c r="AR20" s="114">
        <f t="shared" si="10"/>
        <v>0</v>
      </c>
      <c r="AS20" s="110">
        <f t="shared" si="11"/>
        <v>0</v>
      </c>
      <c r="AT20" s="114">
        <f t="shared" si="12"/>
        <v>0</v>
      </c>
      <c r="AU20" s="112">
        <f t="shared" si="13"/>
        <v>0</v>
      </c>
      <c r="AV20" s="113">
        <f t="shared" si="14"/>
        <v>0</v>
      </c>
      <c r="AW20" s="112">
        <f t="shared" si="15"/>
        <v>0</v>
      </c>
      <c r="AX20" s="113">
        <f t="shared" si="16"/>
        <v>0</v>
      </c>
      <c r="AY20" s="112">
        <f t="shared" si="17"/>
        <v>0</v>
      </c>
      <c r="AZ20" s="113">
        <f t="shared" si="18"/>
        <v>0</v>
      </c>
      <c r="BA20" s="112">
        <f t="shared" si="19"/>
        <v>0</v>
      </c>
      <c r="BB20" s="113">
        <f t="shared" si="20"/>
        <v>0</v>
      </c>
      <c r="BC20" s="112">
        <f t="shared" si="21"/>
        <v>0</v>
      </c>
      <c r="BD20" s="113">
        <f t="shared" si="22"/>
        <v>0</v>
      </c>
      <c r="BE20" s="23"/>
      <c r="BF20" s="23"/>
      <c r="BG20" s="23"/>
      <c r="BH20" s="23"/>
      <c r="BI20" s="23"/>
      <c r="BJ20" s="23"/>
      <c r="BK20" s="23"/>
    </row>
    <row r="21" spans="1:63" s="101" customFormat="1" ht="12" thickBot="1" x14ac:dyDescent="0.3">
      <c r="A21" s="126"/>
      <c r="B21" s="127"/>
      <c r="C21" s="117"/>
      <c r="D21" s="118"/>
      <c r="E21" s="117"/>
      <c r="F21" s="118"/>
      <c r="G21" s="117"/>
      <c r="H21" s="119"/>
      <c r="I21" s="117"/>
      <c r="J21" s="118"/>
      <c r="K21" s="117"/>
      <c r="L21" s="118"/>
      <c r="AG21" s="110"/>
      <c r="AH21" s="114">
        <f t="shared" si="0"/>
        <v>0</v>
      </c>
      <c r="AI21" s="110">
        <f t="shared" si="1"/>
        <v>0</v>
      </c>
      <c r="AJ21" s="114">
        <f t="shared" si="2"/>
        <v>0</v>
      </c>
      <c r="AK21" s="110">
        <f t="shared" si="3"/>
        <v>0</v>
      </c>
      <c r="AL21" s="114">
        <f t="shared" si="4"/>
        <v>0</v>
      </c>
      <c r="AM21" s="110">
        <f t="shared" si="5"/>
        <v>0</v>
      </c>
      <c r="AN21" s="114">
        <f t="shared" si="6"/>
        <v>0</v>
      </c>
      <c r="AO21" s="110">
        <f t="shared" si="7"/>
        <v>0</v>
      </c>
      <c r="AP21" s="114">
        <f t="shared" si="8"/>
        <v>0</v>
      </c>
      <c r="AQ21" s="110">
        <f t="shared" si="9"/>
        <v>0</v>
      </c>
      <c r="AR21" s="114">
        <f t="shared" si="10"/>
        <v>0</v>
      </c>
      <c r="AS21" s="110">
        <f t="shared" si="11"/>
        <v>0</v>
      </c>
      <c r="AT21" s="114">
        <f t="shared" si="12"/>
        <v>0</v>
      </c>
      <c r="AU21" s="112">
        <f t="shared" si="13"/>
        <v>0</v>
      </c>
      <c r="AV21" s="113">
        <f t="shared" si="14"/>
        <v>0</v>
      </c>
      <c r="AW21" s="112">
        <f t="shared" si="15"/>
        <v>0</v>
      </c>
      <c r="AX21" s="113">
        <f t="shared" si="16"/>
        <v>0</v>
      </c>
      <c r="AY21" s="112">
        <f t="shared" si="17"/>
        <v>0</v>
      </c>
      <c r="AZ21" s="113">
        <f t="shared" si="18"/>
        <v>0</v>
      </c>
      <c r="BA21" s="112">
        <f t="shared" si="19"/>
        <v>0</v>
      </c>
      <c r="BB21" s="113">
        <f t="shared" si="20"/>
        <v>0</v>
      </c>
      <c r="BC21" s="112">
        <f t="shared" si="21"/>
        <v>0</v>
      </c>
      <c r="BD21" s="113">
        <f t="shared" si="22"/>
        <v>0</v>
      </c>
      <c r="BE21" s="102"/>
      <c r="BF21" s="102"/>
      <c r="BG21" s="102"/>
      <c r="BH21" s="102"/>
      <c r="BI21" s="102"/>
      <c r="BJ21" s="102"/>
      <c r="BK21" s="102"/>
    </row>
    <row r="22" spans="1:63" x14ac:dyDescent="0.25">
      <c r="A22" s="128">
        <v>0.5</v>
      </c>
      <c r="B22" s="129">
        <v>0.55555555555555558</v>
      </c>
      <c r="C22" s="200"/>
      <c r="D22" s="201"/>
      <c r="E22" s="200"/>
      <c r="F22" s="201"/>
      <c r="G22" s="200"/>
      <c r="H22" s="201"/>
      <c r="I22" s="200"/>
      <c r="J22" s="201"/>
      <c r="K22" s="200"/>
      <c r="L22" s="201"/>
      <c r="AG22" s="110"/>
      <c r="AH22" s="114">
        <f t="shared" si="0"/>
        <v>5.555555555555558E-2</v>
      </c>
      <c r="AI22" s="110">
        <f t="shared" si="1"/>
        <v>0</v>
      </c>
      <c r="AJ22" s="114">
        <f t="shared" si="2"/>
        <v>0</v>
      </c>
      <c r="AK22" s="110">
        <f t="shared" si="3"/>
        <v>0</v>
      </c>
      <c r="AL22" s="114">
        <f t="shared" si="4"/>
        <v>0</v>
      </c>
      <c r="AM22" s="110">
        <f t="shared" si="5"/>
        <v>0</v>
      </c>
      <c r="AN22" s="114">
        <f t="shared" si="6"/>
        <v>0</v>
      </c>
      <c r="AO22" s="110">
        <f t="shared" si="7"/>
        <v>0</v>
      </c>
      <c r="AP22" s="114">
        <f t="shared" si="8"/>
        <v>0</v>
      </c>
      <c r="AQ22" s="110">
        <f t="shared" si="9"/>
        <v>0</v>
      </c>
      <c r="AR22" s="114">
        <f t="shared" si="10"/>
        <v>0</v>
      </c>
      <c r="AS22" s="110">
        <f t="shared" si="11"/>
        <v>0</v>
      </c>
      <c r="AT22" s="114">
        <f t="shared" si="12"/>
        <v>0</v>
      </c>
      <c r="AU22" s="112">
        <f t="shared" si="13"/>
        <v>0</v>
      </c>
      <c r="AV22" s="113">
        <f t="shared" si="14"/>
        <v>0</v>
      </c>
      <c r="AW22" s="112">
        <f t="shared" si="15"/>
        <v>0</v>
      </c>
      <c r="AX22" s="113">
        <f t="shared" si="16"/>
        <v>0</v>
      </c>
      <c r="AY22" s="112">
        <f t="shared" si="17"/>
        <v>0</v>
      </c>
      <c r="AZ22" s="113">
        <f t="shared" si="18"/>
        <v>0</v>
      </c>
      <c r="BA22" s="112">
        <f t="shared" si="19"/>
        <v>0</v>
      </c>
      <c r="BB22" s="113">
        <f t="shared" si="20"/>
        <v>0</v>
      </c>
      <c r="BC22" s="112">
        <f t="shared" si="21"/>
        <v>0</v>
      </c>
      <c r="BD22" s="113">
        <f t="shared" si="22"/>
        <v>0</v>
      </c>
      <c r="BE22" s="23"/>
      <c r="BF22" s="23"/>
      <c r="BG22" s="23"/>
      <c r="BH22" s="23"/>
      <c r="BI22" s="23"/>
      <c r="BJ22" s="23"/>
      <c r="BK22" s="23"/>
    </row>
    <row r="23" spans="1:63" s="101" customFormat="1" ht="12" thickBot="1" x14ac:dyDescent="0.3">
      <c r="A23" s="126"/>
      <c r="B23" s="127"/>
      <c r="C23" s="117"/>
      <c r="D23" s="118"/>
      <c r="E23" s="117"/>
      <c r="F23" s="118"/>
      <c r="G23" s="117"/>
      <c r="H23" s="119"/>
      <c r="I23" s="117"/>
      <c r="J23" s="118"/>
      <c r="K23" s="117"/>
      <c r="L23" s="118"/>
      <c r="AG23" s="110"/>
      <c r="AH23" s="114">
        <f t="shared" si="0"/>
        <v>0</v>
      </c>
      <c r="AI23" s="110">
        <f t="shared" si="1"/>
        <v>0</v>
      </c>
      <c r="AJ23" s="114">
        <f t="shared" si="2"/>
        <v>0</v>
      </c>
      <c r="AK23" s="110">
        <f t="shared" si="3"/>
        <v>0</v>
      </c>
      <c r="AL23" s="114">
        <f t="shared" si="4"/>
        <v>0</v>
      </c>
      <c r="AM23" s="110">
        <f t="shared" si="5"/>
        <v>0</v>
      </c>
      <c r="AN23" s="114">
        <f t="shared" si="6"/>
        <v>0</v>
      </c>
      <c r="AO23" s="110">
        <f t="shared" si="7"/>
        <v>0</v>
      </c>
      <c r="AP23" s="114">
        <f t="shared" si="8"/>
        <v>0</v>
      </c>
      <c r="AQ23" s="110">
        <f t="shared" si="9"/>
        <v>0</v>
      </c>
      <c r="AR23" s="114">
        <f t="shared" si="10"/>
        <v>0</v>
      </c>
      <c r="AS23" s="110">
        <f t="shared" si="11"/>
        <v>0</v>
      </c>
      <c r="AT23" s="114">
        <f t="shared" si="12"/>
        <v>0</v>
      </c>
      <c r="AU23" s="112">
        <f t="shared" si="13"/>
        <v>0</v>
      </c>
      <c r="AV23" s="113">
        <f t="shared" si="14"/>
        <v>0</v>
      </c>
      <c r="AW23" s="112">
        <f t="shared" si="15"/>
        <v>0</v>
      </c>
      <c r="AX23" s="113">
        <f t="shared" si="16"/>
        <v>0</v>
      </c>
      <c r="AY23" s="112">
        <f t="shared" si="17"/>
        <v>0</v>
      </c>
      <c r="AZ23" s="113">
        <f t="shared" si="18"/>
        <v>0</v>
      </c>
      <c r="BA23" s="112">
        <f t="shared" si="19"/>
        <v>0</v>
      </c>
      <c r="BB23" s="113">
        <f t="shared" si="20"/>
        <v>0</v>
      </c>
      <c r="BC23" s="112">
        <f t="shared" si="21"/>
        <v>0</v>
      </c>
      <c r="BD23" s="113">
        <f t="shared" si="22"/>
        <v>0</v>
      </c>
      <c r="BE23" s="102"/>
      <c r="BF23" s="102"/>
      <c r="BG23" s="102"/>
      <c r="BH23" s="102"/>
      <c r="BI23" s="102"/>
      <c r="BJ23" s="102"/>
      <c r="BK23" s="102"/>
    </row>
    <row r="24" spans="1:63" ht="15.75" customHeight="1" thickBot="1" x14ac:dyDescent="0.3">
      <c r="A24" s="229" t="str">
        <f>WL!A152</f>
        <v>Insegnante</v>
      </c>
      <c r="B24" s="230"/>
      <c r="C24" s="205"/>
      <c r="D24" s="206"/>
      <c r="E24" s="205"/>
      <c r="F24" s="206"/>
      <c r="G24" s="132"/>
      <c r="H24" s="133"/>
      <c r="I24" s="205"/>
      <c r="J24" s="206"/>
      <c r="K24" s="205"/>
      <c r="L24" s="206"/>
      <c r="AG24" s="110"/>
      <c r="AH24" s="114"/>
      <c r="AI24" s="110"/>
      <c r="AJ24" s="114"/>
      <c r="AK24" s="110"/>
      <c r="AL24" s="114"/>
      <c r="AM24" s="110"/>
      <c r="AN24" s="114"/>
      <c r="AO24" s="110"/>
      <c r="AP24" s="114"/>
      <c r="AQ24" s="110"/>
      <c r="AR24" s="114"/>
      <c r="AS24" s="110"/>
      <c r="AT24" s="114"/>
      <c r="AU24" s="112"/>
      <c r="AV24" s="113"/>
      <c r="AW24" s="112"/>
      <c r="AX24" s="113"/>
      <c r="AY24" s="112"/>
      <c r="AZ24" s="113"/>
      <c r="BA24" s="112"/>
      <c r="BB24" s="113"/>
      <c r="BC24" s="112"/>
      <c r="BD24" s="113"/>
      <c r="BE24" s="23"/>
      <c r="BF24" s="23"/>
      <c r="BG24" s="23"/>
      <c r="BH24" s="23"/>
      <c r="BI24" s="23"/>
      <c r="BJ24" s="23"/>
      <c r="BK24" s="23"/>
    </row>
    <row r="25" spans="1:63" s="101" customFormat="1" ht="15.75" hidden="1" customHeight="1" thickBot="1" x14ac:dyDescent="0.3">
      <c r="A25" s="229" t="str">
        <f>WL!A153</f>
        <v xml:space="preserve">lingua </v>
      </c>
      <c r="B25" s="230"/>
      <c r="C25" s="221"/>
      <c r="D25" s="222"/>
      <c r="E25" s="221"/>
      <c r="F25" s="222"/>
      <c r="G25" s="134"/>
      <c r="H25" s="135"/>
      <c r="I25" s="221"/>
      <c r="J25" s="222"/>
      <c r="K25" s="221"/>
      <c r="L25" s="222"/>
      <c r="AG25" s="110"/>
      <c r="AH25" s="114"/>
      <c r="AI25" s="110"/>
      <c r="AJ25" s="114"/>
      <c r="AK25" s="110"/>
      <c r="AL25" s="114"/>
      <c r="AM25" s="110"/>
      <c r="AN25" s="114"/>
      <c r="AO25" s="110"/>
      <c r="AP25" s="114"/>
      <c r="AQ25" s="110"/>
      <c r="AR25" s="114"/>
      <c r="AS25" s="110"/>
      <c r="AT25" s="114"/>
      <c r="AU25" s="112"/>
      <c r="AV25" s="113"/>
      <c r="AW25" s="112"/>
      <c r="AX25" s="113"/>
      <c r="AY25" s="112"/>
      <c r="AZ25" s="113"/>
      <c r="BA25" s="112"/>
      <c r="BB25" s="113"/>
      <c r="BC25" s="112"/>
      <c r="BD25" s="113"/>
      <c r="BE25" s="102"/>
      <c r="BF25" s="102"/>
      <c r="BG25" s="102"/>
      <c r="BH25" s="102"/>
      <c r="BI25" s="102"/>
      <c r="BJ25" s="102"/>
      <c r="BK25" s="102"/>
    </row>
    <row r="26" spans="1:63" x14ac:dyDescent="0.25">
      <c r="A26" s="128">
        <v>0.55555555555555558</v>
      </c>
      <c r="B26" s="129">
        <v>0.5625</v>
      </c>
      <c r="C26" s="200"/>
      <c r="D26" s="201"/>
      <c r="E26" s="200"/>
      <c r="F26" s="201"/>
      <c r="G26" s="120"/>
      <c r="H26" s="120"/>
      <c r="I26" s="200"/>
      <c r="J26" s="201"/>
      <c r="K26" s="200"/>
      <c r="L26" s="201"/>
      <c r="AG26" s="110"/>
      <c r="AH26" s="114">
        <f t="shared" si="0"/>
        <v>6.9444444444444198E-3</v>
      </c>
      <c r="AI26" s="110">
        <f t="shared" si="1"/>
        <v>0</v>
      </c>
      <c r="AJ26" s="114">
        <f t="shared" si="2"/>
        <v>0</v>
      </c>
      <c r="AK26" s="110">
        <f t="shared" si="3"/>
        <v>0</v>
      </c>
      <c r="AL26" s="114">
        <f t="shared" si="4"/>
        <v>0</v>
      </c>
      <c r="AM26" s="110">
        <f t="shared" si="5"/>
        <v>0</v>
      </c>
      <c r="AN26" s="114">
        <f t="shared" si="6"/>
        <v>0</v>
      </c>
      <c r="AO26" s="110">
        <f t="shared" si="7"/>
        <v>0</v>
      </c>
      <c r="AP26" s="114">
        <f t="shared" si="8"/>
        <v>0</v>
      </c>
      <c r="AQ26" s="110">
        <f t="shared" si="9"/>
        <v>0</v>
      </c>
      <c r="AR26" s="114">
        <f t="shared" si="10"/>
        <v>0</v>
      </c>
      <c r="AS26" s="110">
        <f t="shared" si="11"/>
        <v>0</v>
      </c>
      <c r="AT26" s="114">
        <f t="shared" si="12"/>
        <v>0</v>
      </c>
      <c r="AU26" s="112">
        <f t="shared" si="13"/>
        <v>0</v>
      </c>
      <c r="AV26" s="113">
        <f t="shared" si="14"/>
        <v>0</v>
      </c>
      <c r="AW26" s="112">
        <f t="shared" si="15"/>
        <v>0</v>
      </c>
      <c r="AX26" s="113">
        <f t="shared" si="16"/>
        <v>0</v>
      </c>
      <c r="AY26" s="112">
        <f t="shared" si="17"/>
        <v>0</v>
      </c>
      <c r="AZ26" s="113">
        <f t="shared" si="18"/>
        <v>0</v>
      </c>
      <c r="BA26" s="112">
        <f t="shared" si="19"/>
        <v>0</v>
      </c>
      <c r="BB26" s="113">
        <f t="shared" si="20"/>
        <v>0</v>
      </c>
      <c r="BC26" s="112">
        <f t="shared" si="21"/>
        <v>0</v>
      </c>
      <c r="BD26" s="113">
        <f t="shared" si="22"/>
        <v>0</v>
      </c>
      <c r="BE26" s="23"/>
      <c r="BF26" s="23"/>
      <c r="BG26" s="23"/>
      <c r="BH26" s="23"/>
      <c r="BI26" s="23"/>
      <c r="BJ26" s="23"/>
      <c r="BK26" s="23"/>
    </row>
    <row r="27" spans="1:63" s="101" customFormat="1" ht="12" thickBot="1" x14ac:dyDescent="0.3">
      <c r="A27" s="126"/>
      <c r="B27" s="127"/>
      <c r="C27" s="117"/>
      <c r="D27" s="118"/>
      <c r="E27" s="117"/>
      <c r="F27" s="118"/>
      <c r="G27" s="121"/>
      <c r="H27" s="121"/>
      <c r="I27" s="117"/>
      <c r="J27" s="118"/>
      <c r="K27" s="117"/>
      <c r="L27" s="118"/>
      <c r="AG27" s="110"/>
      <c r="AH27" s="114">
        <f t="shared" si="0"/>
        <v>0</v>
      </c>
      <c r="AI27" s="110">
        <f t="shared" si="1"/>
        <v>0</v>
      </c>
      <c r="AJ27" s="114">
        <f t="shared" si="2"/>
        <v>0</v>
      </c>
      <c r="AK27" s="110">
        <f t="shared" si="3"/>
        <v>0</v>
      </c>
      <c r="AL27" s="114">
        <f t="shared" si="4"/>
        <v>0</v>
      </c>
      <c r="AM27" s="110">
        <f t="shared" si="5"/>
        <v>0</v>
      </c>
      <c r="AN27" s="114">
        <f t="shared" si="6"/>
        <v>0</v>
      </c>
      <c r="AO27" s="110">
        <f t="shared" si="7"/>
        <v>0</v>
      </c>
      <c r="AP27" s="114">
        <f t="shared" si="8"/>
        <v>0</v>
      </c>
      <c r="AQ27" s="110">
        <f t="shared" si="9"/>
        <v>0</v>
      </c>
      <c r="AR27" s="114">
        <f t="shared" si="10"/>
        <v>0</v>
      </c>
      <c r="AS27" s="110">
        <f t="shared" si="11"/>
        <v>0</v>
      </c>
      <c r="AT27" s="114">
        <f t="shared" si="12"/>
        <v>0</v>
      </c>
      <c r="AU27" s="112">
        <f t="shared" si="13"/>
        <v>0</v>
      </c>
      <c r="AV27" s="113">
        <f t="shared" si="14"/>
        <v>0</v>
      </c>
      <c r="AW27" s="112">
        <f t="shared" si="15"/>
        <v>0</v>
      </c>
      <c r="AX27" s="113">
        <f t="shared" si="16"/>
        <v>0</v>
      </c>
      <c r="AY27" s="112">
        <f t="shared" si="17"/>
        <v>0</v>
      </c>
      <c r="AZ27" s="113">
        <f t="shared" si="18"/>
        <v>0</v>
      </c>
      <c r="BA27" s="112">
        <f t="shared" si="19"/>
        <v>0</v>
      </c>
      <c r="BB27" s="113">
        <f t="shared" si="20"/>
        <v>0</v>
      </c>
      <c r="BC27" s="112">
        <f t="shared" si="21"/>
        <v>0</v>
      </c>
      <c r="BD27" s="113">
        <f t="shared" si="22"/>
        <v>0</v>
      </c>
      <c r="BE27" s="102"/>
      <c r="BF27" s="102"/>
      <c r="BG27" s="102"/>
      <c r="BH27" s="102"/>
      <c r="BI27" s="102"/>
      <c r="BJ27" s="102"/>
      <c r="BK27" s="102"/>
    </row>
    <row r="28" spans="1:63" x14ac:dyDescent="0.25">
      <c r="A28" s="128">
        <v>0.5625</v>
      </c>
      <c r="B28" s="129">
        <v>0.59375</v>
      </c>
      <c r="C28" s="200"/>
      <c r="D28" s="201"/>
      <c r="E28" s="200"/>
      <c r="F28" s="201"/>
      <c r="G28" s="120"/>
      <c r="H28" s="120"/>
      <c r="I28" s="200"/>
      <c r="J28" s="201"/>
      <c r="K28" s="200"/>
      <c r="L28" s="201"/>
      <c r="AG28" s="110"/>
      <c r="AH28" s="114">
        <f t="shared" si="0"/>
        <v>3.125E-2</v>
      </c>
      <c r="AI28" s="110">
        <f t="shared" si="1"/>
        <v>0</v>
      </c>
      <c r="AJ28" s="114">
        <f t="shared" si="2"/>
        <v>0</v>
      </c>
      <c r="AK28" s="110">
        <f t="shared" si="3"/>
        <v>0</v>
      </c>
      <c r="AL28" s="114">
        <f t="shared" si="4"/>
        <v>0</v>
      </c>
      <c r="AM28" s="110">
        <f t="shared" si="5"/>
        <v>0</v>
      </c>
      <c r="AN28" s="114">
        <f t="shared" si="6"/>
        <v>0</v>
      </c>
      <c r="AO28" s="110">
        <f t="shared" si="7"/>
        <v>0</v>
      </c>
      <c r="AP28" s="114">
        <f t="shared" si="8"/>
        <v>0</v>
      </c>
      <c r="AQ28" s="110">
        <f t="shared" si="9"/>
        <v>0</v>
      </c>
      <c r="AR28" s="114">
        <f t="shared" si="10"/>
        <v>0</v>
      </c>
      <c r="AS28" s="110">
        <f t="shared" si="11"/>
        <v>0</v>
      </c>
      <c r="AT28" s="114">
        <f t="shared" si="12"/>
        <v>0</v>
      </c>
      <c r="AU28" s="112">
        <f t="shared" si="13"/>
        <v>0</v>
      </c>
      <c r="AV28" s="113">
        <f t="shared" si="14"/>
        <v>0</v>
      </c>
      <c r="AW28" s="112">
        <f t="shared" si="15"/>
        <v>0</v>
      </c>
      <c r="AX28" s="113">
        <f t="shared" si="16"/>
        <v>0</v>
      </c>
      <c r="AY28" s="112">
        <f t="shared" si="17"/>
        <v>0</v>
      </c>
      <c r="AZ28" s="113">
        <f t="shared" si="18"/>
        <v>0</v>
      </c>
      <c r="BA28" s="112">
        <f t="shared" si="19"/>
        <v>0</v>
      </c>
      <c r="BB28" s="113">
        <f t="shared" si="20"/>
        <v>0</v>
      </c>
      <c r="BC28" s="112">
        <f t="shared" si="21"/>
        <v>0</v>
      </c>
      <c r="BD28" s="113">
        <f t="shared" si="22"/>
        <v>0</v>
      </c>
      <c r="BE28" s="23"/>
      <c r="BF28" s="23"/>
      <c r="BG28" s="23"/>
      <c r="BH28" s="23"/>
      <c r="BI28" s="23"/>
      <c r="BJ28" s="23"/>
      <c r="BK28" s="23"/>
    </row>
    <row r="29" spans="1:63" s="101" customFormat="1" ht="12" thickBot="1" x14ac:dyDescent="0.3">
      <c r="A29" s="126"/>
      <c r="B29" s="127"/>
      <c r="C29" s="117"/>
      <c r="D29" s="118"/>
      <c r="E29" s="117"/>
      <c r="F29" s="118"/>
      <c r="G29" s="121"/>
      <c r="H29" s="121"/>
      <c r="I29" s="117"/>
      <c r="J29" s="118"/>
      <c r="K29" s="117"/>
      <c r="L29" s="118"/>
      <c r="AG29" s="110"/>
      <c r="AH29" s="114">
        <f t="shared" si="0"/>
        <v>0</v>
      </c>
      <c r="AI29" s="110">
        <f t="shared" si="1"/>
        <v>0</v>
      </c>
      <c r="AJ29" s="114">
        <f t="shared" si="2"/>
        <v>0</v>
      </c>
      <c r="AK29" s="110">
        <f t="shared" si="3"/>
        <v>0</v>
      </c>
      <c r="AL29" s="114">
        <f t="shared" si="4"/>
        <v>0</v>
      </c>
      <c r="AM29" s="110">
        <f t="shared" si="5"/>
        <v>0</v>
      </c>
      <c r="AN29" s="114">
        <f t="shared" si="6"/>
        <v>0</v>
      </c>
      <c r="AO29" s="110">
        <f t="shared" si="7"/>
        <v>0</v>
      </c>
      <c r="AP29" s="114">
        <f t="shared" si="8"/>
        <v>0</v>
      </c>
      <c r="AQ29" s="110">
        <f t="shared" si="9"/>
        <v>0</v>
      </c>
      <c r="AR29" s="114">
        <f t="shared" si="10"/>
        <v>0</v>
      </c>
      <c r="AS29" s="110">
        <f t="shared" si="11"/>
        <v>0</v>
      </c>
      <c r="AT29" s="114">
        <f t="shared" si="12"/>
        <v>0</v>
      </c>
      <c r="AU29" s="112">
        <f t="shared" si="13"/>
        <v>0</v>
      </c>
      <c r="AV29" s="113">
        <f t="shared" si="14"/>
        <v>0</v>
      </c>
      <c r="AW29" s="112">
        <f t="shared" si="15"/>
        <v>0</v>
      </c>
      <c r="AX29" s="113">
        <f t="shared" si="16"/>
        <v>0</v>
      </c>
      <c r="AY29" s="112">
        <f t="shared" si="17"/>
        <v>0</v>
      </c>
      <c r="AZ29" s="113">
        <f t="shared" si="18"/>
        <v>0</v>
      </c>
      <c r="BA29" s="112">
        <f t="shared" si="19"/>
        <v>0</v>
      </c>
      <c r="BB29" s="113">
        <f t="shared" si="20"/>
        <v>0</v>
      </c>
      <c r="BC29" s="112">
        <f t="shared" si="21"/>
        <v>0</v>
      </c>
      <c r="BD29" s="113">
        <f t="shared" si="22"/>
        <v>0</v>
      </c>
      <c r="BE29" s="102"/>
      <c r="BF29" s="102"/>
      <c r="BG29" s="102"/>
      <c r="BH29" s="102"/>
      <c r="BI29" s="102"/>
      <c r="BJ29" s="102"/>
      <c r="BK29" s="102"/>
    </row>
    <row r="30" spans="1:63" x14ac:dyDescent="0.25">
      <c r="A30" s="128">
        <v>0.59722222222222221</v>
      </c>
      <c r="B30" s="129">
        <v>0.62847222222222221</v>
      </c>
      <c r="C30" s="200"/>
      <c r="D30" s="201"/>
      <c r="E30" s="200"/>
      <c r="F30" s="201"/>
      <c r="G30" s="120"/>
      <c r="H30" s="120"/>
      <c r="I30" s="200"/>
      <c r="J30" s="201"/>
      <c r="K30" s="200"/>
      <c r="L30" s="201"/>
      <c r="AG30" s="110"/>
      <c r="AH30" s="114">
        <f t="shared" si="0"/>
        <v>3.125E-2</v>
      </c>
      <c r="AI30" s="110">
        <f t="shared" si="1"/>
        <v>0</v>
      </c>
      <c r="AJ30" s="114">
        <f t="shared" si="2"/>
        <v>0</v>
      </c>
      <c r="AK30" s="110">
        <f t="shared" si="3"/>
        <v>0</v>
      </c>
      <c r="AL30" s="114">
        <f t="shared" si="4"/>
        <v>0</v>
      </c>
      <c r="AM30" s="110">
        <f t="shared" si="5"/>
        <v>0</v>
      </c>
      <c r="AN30" s="114">
        <f t="shared" si="6"/>
        <v>0</v>
      </c>
      <c r="AO30" s="110">
        <f t="shared" si="7"/>
        <v>0</v>
      </c>
      <c r="AP30" s="114">
        <f t="shared" si="8"/>
        <v>0</v>
      </c>
      <c r="AQ30" s="110">
        <f t="shared" si="9"/>
        <v>0</v>
      </c>
      <c r="AR30" s="114">
        <f t="shared" si="10"/>
        <v>0</v>
      </c>
      <c r="AS30" s="110">
        <f t="shared" si="11"/>
        <v>0</v>
      </c>
      <c r="AT30" s="114">
        <f t="shared" si="12"/>
        <v>0</v>
      </c>
      <c r="AU30" s="112">
        <f t="shared" si="13"/>
        <v>0</v>
      </c>
      <c r="AV30" s="113">
        <f t="shared" si="14"/>
        <v>0</v>
      </c>
      <c r="AW30" s="112">
        <f t="shared" si="15"/>
        <v>0</v>
      </c>
      <c r="AX30" s="113">
        <f t="shared" si="16"/>
        <v>0</v>
      </c>
      <c r="AY30" s="112">
        <f t="shared" si="17"/>
        <v>0</v>
      </c>
      <c r="AZ30" s="113">
        <f t="shared" si="18"/>
        <v>0</v>
      </c>
      <c r="BA30" s="112">
        <f t="shared" si="19"/>
        <v>0</v>
      </c>
      <c r="BB30" s="113">
        <f t="shared" si="20"/>
        <v>0</v>
      </c>
      <c r="BC30" s="112">
        <f t="shared" si="21"/>
        <v>0</v>
      </c>
      <c r="BD30" s="113">
        <f t="shared" si="22"/>
        <v>0</v>
      </c>
      <c r="BE30" s="23"/>
      <c r="BF30" s="23"/>
      <c r="BG30" s="23"/>
      <c r="BH30" s="23"/>
      <c r="BI30" s="23"/>
      <c r="BJ30" s="23"/>
      <c r="BK30" s="23"/>
    </row>
    <row r="31" spans="1:63" s="101" customFormat="1" ht="12" thickBot="1" x14ac:dyDescent="0.3">
      <c r="A31" s="126"/>
      <c r="B31" s="127"/>
      <c r="C31" s="117"/>
      <c r="D31" s="118"/>
      <c r="E31" s="117"/>
      <c r="F31" s="118"/>
      <c r="G31" s="121"/>
      <c r="H31" s="121"/>
      <c r="I31" s="117"/>
      <c r="J31" s="118"/>
      <c r="K31" s="117"/>
      <c r="L31" s="118"/>
      <c r="AG31" s="110"/>
      <c r="AH31" s="114">
        <f t="shared" si="0"/>
        <v>0</v>
      </c>
      <c r="AI31" s="110">
        <f t="shared" si="1"/>
        <v>0</v>
      </c>
      <c r="AJ31" s="114">
        <f t="shared" si="2"/>
        <v>0</v>
      </c>
      <c r="AK31" s="110">
        <f t="shared" si="3"/>
        <v>0</v>
      </c>
      <c r="AL31" s="114">
        <f t="shared" si="4"/>
        <v>0</v>
      </c>
      <c r="AM31" s="110">
        <f t="shared" si="5"/>
        <v>0</v>
      </c>
      <c r="AN31" s="114">
        <f t="shared" si="6"/>
        <v>0</v>
      </c>
      <c r="AO31" s="110">
        <f t="shared" si="7"/>
        <v>0</v>
      </c>
      <c r="AP31" s="114">
        <f t="shared" si="8"/>
        <v>0</v>
      </c>
      <c r="AQ31" s="110">
        <f t="shared" si="9"/>
        <v>0</v>
      </c>
      <c r="AR31" s="114">
        <f t="shared" si="10"/>
        <v>0</v>
      </c>
      <c r="AS31" s="110">
        <f t="shared" si="11"/>
        <v>0</v>
      </c>
      <c r="AT31" s="114">
        <f t="shared" si="12"/>
        <v>0</v>
      </c>
      <c r="AU31" s="112">
        <f t="shared" si="13"/>
        <v>0</v>
      </c>
      <c r="AV31" s="113">
        <f t="shared" si="14"/>
        <v>0</v>
      </c>
      <c r="AW31" s="112">
        <f t="shared" si="15"/>
        <v>0</v>
      </c>
      <c r="AX31" s="113">
        <f t="shared" si="16"/>
        <v>0</v>
      </c>
      <c r="AY31" s="112">
        <f t="shared" si="17"/>
        <v>0</v>
      </c>
      <c r="AZ31" s="113">
        <f t="shared" si="18"/>
        <v>0</v>
      </c>
      <c r="BA31" s="112">
        <f t="shared" si="19"/>
        <v>0</v>
      </c>
      <c r="BB31" s="113">
        <f t="shared" si="20"/>
        <v>0</v>
      </c>
      <c r="BC31" s="112">
        <f t="shared" si="21"/>
        <v>0</v>
      </c>
      <c r="BD31" s="113">
        <f t="shared" si="22"/>
        <v>0</v>
      </c>
      <c r="BE31" s="102"/>
      <c r="BF31" s="102"/>
      <c r="BG31" s="102"/>
      <c r="BH31" s="102"/>
      <c r="BI31" s="102"/>
      <c r="BJ31" s="102"/>
      <c r="BK31" s="102"/>
    </row>
    <row r="32" spans="1:63" x14ac:dyDescent="0.25">
      <c r="A32" s="128">
        <v>0.63888888888888895</v>
      </c>
      <c r="B32" s="129">
        <v>0.67013888888888884</v>
      </c>
      <c r="C32" s="200"/>
      <c r="D32" s="201"/>
      <c r="E32" s="200"/>
      <c r="F32" s="201"/>
      <c r="G32" s="120"/>
      <c r="H32" s="120"/>
      <c r="I32" s="200"/>
      <c r="J32" s="201"/>
      <c r="K32" s="200"/>
      <c r="L32" s="201"/>
      <c r="AG32" s="110"/>
      <c r="AH32" s="114">
        <f t="shared" si="0"/>
        <v>3.1249999999999889E-2</v>
      </c>
      <c r="AI32" s="110">
        <f t="shared" si="1"/>
        <v>0</v>
      </c>
      <c r="AJ32" s="114">
        <f t="shared" si="2"/>
        <v>0</v>
      </c>
      <c r="AK32" s="110">
        <f t="shared" si="3"/>
        <v>0</v>
      </c>
      <c r="AL32" s="114">
        <f t="shared" si="4"/>
        <v>0</v>
      </c>
      <c r="AM32" s="110">
        <f t="shared" si="5"/>
        <v>0</v>
      </c>
      <c r="AN32" s="114">
        <f t="shared" si="6"/>
        <v>0</v>
      </c>
      <c r="AO32" s="110">
        <f t="shared" si="7"/>
        <v>0</v>
      </c>
      <c r="AP32" s="114">
        <f t="shared" si="8"/>
        <v>0</v>
      </c>
      <c r="AQ32" s="110">
        <f t="shared" si="9"/>
        <v>0</v>
      </c>
      <c r="AR32" s="114">
        <f t="shared" si="10"/>
        <v>0</v>
      </c>
      <c r="AS32" s="110">
        <f t="shared" si="11"/>
        <v>0</v>
      </c>
      <c r="AT32" s="114">
        <f t="shared" si="12"/>
        <v>0</v>
      </c>
      <c r="AU32" s="112">
        <f t="shared" si="13"/>
        <v>0</v>
      </c>
      <c r="AV32" s="113">
        <f t="shared" si="14"/>
        <v>0</v>
      </c>
      <c r="AW32" s="112">
        <f t="shared" si="15"/>
        <v>0</v>
      </c>
      <c r="AX32" s="113">
        <f t="shared" si="16"/>
        <v>0</v>
      </c>
      <c r="AY32" s="112">
        <f t="shared" si="17"/>
        <v>0</v>
      </c>
      <c r="AZ32" s="113">
        <f t="shared" si="18"/>
        <v>0</v>
      </c>
      <c r="BA32" s="112">
        <f t="shared" si="19"/>
        <v>0</v>
      </c>
      <c r="BB32" s="113">
        <f t="shared" si="20"/>
        <v>0</v>
      </c>
      <c r="BC32" s="112">
        <f t="shared" si="21"/>
        <v>0</v>
      </c>
      <c r="BD32" s="113">
        <f t="shared" si="22"/>
        <v>0</v>
      </c>
      <c r="BE32" s="23"/>
      <c r="BF32" s="23"/>
      <c r="BG32" s="23"/>
      <c r="BH32" s="23"/>
      <c r="BI32" s="23"/>
      <c r="BJ32" s="23"/>
      <c r="BK32" s="23"/>
    </row>
    <row r="33" spans="1:63" s="101" customFormat="1" ht="12" thickBot="1" x14ac:dyDescent="0.3">
      <c r="A33" s="126"/>
      <c r="B33" s="127"/>
      <c r="C33" s="117"/>
      <c r="D33" s="118"/>
      <c r="E33" s="117"/>
      <c r="F33" s="118"/>
      <c r="G33" s="121"/>
      <c r="H33" s="121"/>
      <c r="I33" s="117"/>
      <c r="J33" s="118"/>
      <c r="K33" s="117"/>
      <c r="L33" s="118"/>
      <c r="AG33" s="110"/>
      <c r="AH33" s="114">
        <f t="shared" si="0"/>
        <v>0</v>
      </c>
      <c r="AI33" s="110">
        <f t="shared" si="1"/>
        <v>0</v>
      </c>
      <c r="AJ33" s="114">
        <f t="shared" si="2"/>
        <v>0</v>
      </c>
      <c r="AK33" s="110">
        <f t="shared" si="3"/>
        <v>0</v>
      </c>
      <c r="AL33" s="114">
        <f t="shared" si="4"/>
        <v>0</v>
      </c>
      <c r="AM33" s="110">
        <f t="shared" si="5"/>
        <v>0</v>
      </c>
      <c r="AN33" s="114">
        <f t="shared" si="6"/>
        <v>0</v>
      </c>
      <c r="AO33" s="110">
        <f t="shared" si="7"/>
        <v>0</v>
      </c>
      <c r="AP33" s="114">
        <f t="shared" si="8"/>
        <v>0</v>
      </c>
      <c r="AQ33" s="110">
        <f t="shared" si="9"/>
        <v>0</v>
      </c>
      <c r="AR33" s="114">
        <f t="shared" si="10"/>
        <v>0</v>
      </c>
      <c r="AS33" s="110">
        <f t="shared" si="11"/>
        <v>0</v>
      </c>
      <c r="AT33" s="114">
        <f t="shared" si="12"/>
        <v>0</v>
      </c>
      <c r="AU33" s="112">
        <f t="shared" si="13"/>
        <v>0</v>
      </c>
      <c r="AV33" s="113">
        <f t="shared" si="14"/>
        <v>0</v>
      </c>
      <c r="AW33" s="112">
        <f t="shared" si="15"/>
        <v>0</v>
      </c>
      <c r="AX33" s="113">
        <f t="shared" si="16"/>
        <v>0</v>
      </c>
      <c r="AY33" s="112">
        <f t="shared" si="17"/>
        <v>0</v>
      </c>
      <c r="AZ33" s="113">
        <f t="shared" si="18"/>
        <v>0</v>
      </c>
      <c r="BA33" s="112">
        <f t="shared" si="19"/>
        <v>0</v>
      </c>
      <c r="BB33" s="113">
        <f t="shared" si="20"/>
        <v>0</v>
      </c>
      <c r="BC33" s="112">
        <f t="shared" si="21"/>
        <v>0</v>
      </c>
      <c r="BD33" s="113">
        <f t="shared" si="22"/>
        <v>0</v>
      </c>
      <c r="BE33" s="102"/>
      <c r="BF33" s="102"/>
      <c r="BG33" s="102"/>
      <c r="BH33" s="102"/>
      <c r="BI33" s="102"/>
      <c r="BJ33" s="102"/>
      <c r="BK33" s="102"/>
    </row>
    <row r="34" spans="1:63" x14ac:dyDescent="0.25">
      <c r="A34" s="128">
        <v>0.67361111111111116</v>
      </c>
      <c r="B34" s="129">
        <v>0.70486111111111116</v>
      </c>
      <c r="C34" s="200">
        <v>0</v>
      </c>
      <c r="D34" s="201"/>
      <c r="E34" s="200"/>
      <c r="F34" s="201"/>
      <c r="G34" s="120"/>
      <c r="H34" s="120"/>
      <c r="I34" s="200"/>
      <c r="J34" s="201"/>
      <c r="K34" s="200"/>
      <c r="L34" s="201"/>
      <c r="AG34" s="110"/>
      <c r="AH34" s="114">
        <f t="shared" si="0"/>
        <v>3.125E-2</v>
      </c>
      <c r="AI34" s="110">
        <f t="shared" si="1"/>
        <v>0</v>
      </c>
      <c r="AJ34" s="114">
        <f t="shared" si="2"/>
        <v>0</v>
      </c>
      <c r="AK34" s="110">
        <f t="shared" si="3"/>
        <v>0</v>
      </c>
      <c r="AL34" s="114">
        <f t="shared" si="4"/>
        <v>0</v>
      </c>
      <c r="AM34" s="110">
        <f t="shared" si="5"/>
        <v>0</v>
      </c>
      <c r="AN34" s="114">
        <f t="shared" si="6"/>
        <v>0</v>
      </c>
      <c r="AO34" s="110">
        <f t="shared" si="7"/>
        <v>0</v>
      </c>
      <c r="AP34" s="114">
        <f t="shared" si="8"/>
        <v>0</v>
      </c>
      <c r="AQ34" s="110">
        <f t="shared" si="9"/>
        <v>0</v>
      </c>
      <c r="AR34" s="114">
        <f t="shared" si="10"/>
        <v>0</v>
      </c>
      <c r="AS34" s="110">
        <f t="shared" si="11"/>
        <v>0</v>
      </c>
      <c r="AT34" s="114">
        <f t="shared" si="12"/>
        <v>0</v>
      </c>
      <c r="AU34" s="112">
        <f t="shared" si="13"/>
        <v>0</v>
      </c>
      <c r="AV34" s="113">
        <f t="shared" si="14"/>
        <v>0</v>
      </c>
      <c r="AW34" s="112">
        <f t="shared" si="15"/>
        <v>0</v>
      </c>
      <c r="AX34" s="113">
        <f t="shared" si="16"/>
        <v>0</v>
      </c>
      <c r="AY34" s="112">
        <f t="shared" si="17"/>
        <v>0</v>
      </c>
      <c r="AZ34" s="113">
        <f t="shared" si="18"/>
        <v>0</v>
      </c>
      <c r="BA34" s="112">
        <f t="shared" si="19"/>
        <v>0</v>
      </c>
      <c r="BB34" s="113">
        <f t="shared" si="20"/>
        <v>0</v>
      </c>
      <c r="BC34" s="112">
        <f t="shared" si="21"/>
        <v>0</v>
      </c>
      <c r="BD34" s="113">
        <f t="shared" si="22"/>
        <v>0</v>
      </c>
      <c r="BE34" s="23"/>
      <c r="BF34" s="23"/>
      <c r="BG34" s="23"/>
      <c r="BH34" s="23"/>
      <c r="BI34" s="23"/>
      <c r="BJ34" s="23"/>
      <c r="BK34" s="23"/>
    </row>
    <row r="35" spans="1:63" s="101" customFormat="1" ht="12" thickBot="1" x14ac:dyDescent="0.3">
      <c r="A35" s="130"/>
      <c r="B35" s="131"/>
      <c r="C35" s="122"/>
      <c r="D35" s="123"/>
      <c r="E35" s="122"/>
      <c r="F35" s="123"/>
      <c r="G35" s="121"/>
      <c r="H35" s="121"/>
      <c r="I35" s="122"/>
      <c r="J35" s="123"/>
      <c r="K35" s="122"/>
      <c r="L35" s="123"/>
      <c r="AG35" s="110"/>
      <c r="AH35" s="114">
        <f t="shared" si="0"/>
        <v>0</v>
      </c>
      <c r="AI35" s="110">
        <f t="shared" si="1"/>
        <v>0</v>
      </c>
      <c r="AJ35" s="114">
        <f t="shared" si="2"/>
        <v>0</v>
      </c>
      <c r="AK35" s="110">
        <f t="shared" si="3"/>
        <v>0</v>
      </c>
      <c r="AL35" s="114">
        <f t="shared" si="4"/>
        <v>0</v>
      </c>
      <c r="AM35" s="110">
        <f t="shared" si="5"/>
        <v>0</v>
      </c>
      <c r="AN35" s="114">
        <f t="shared" si="6"/>
        <v>0</v>
      </c>
      <c r="AO35" s="110">
        <f t="shared" si="7"/>
        <v>0</v>
      </c>
      <c r="AP35" s="114">
        <f t="shared" si="8"/>
        <v>0</v>
      </c>
      <c r="AQ35" s="110">
        <f t="shared" si="9"/>
        <v>0</v>
      </c>
      <c r="AR35" s="114">
        <f t="shared" si="10"/>
        <v>0</v>
      </c>
      <c r="AS35" s="110">
        <f t="shared" si="11"/>
        <v>0</v>
      </c>
      <c r="AT35" s="114">
        <f t="shared" si="12"/>
        <v>0</v>
      </c>
      <c r="AU35" s="112">
        <f t="shared" si="13"/>
        <v>0</v>
      </c>
      <c r="AV35" s="113">
        <f t="shared" si="14"/>
        <v>0</v>
      </c>
      <c r="AW35" s="112">
        <f t="shared" si="15"/>
        <v>0</v>
      </c>
      <c r="AX35" s="113">
        <f t="shared" si="16"/>
        <v>0</v>
      </c>
      <c r="AY35" s="112">
        <f t="shared" si="17"/>
        <v>0</v>
      </c>
      <c r="AZ35" s="113">
        <f t="shared" si="18"/>
        <v>0</v>
      </c>
      <c r="BA35" s="112">
        <f t="shared" si="19"/>
        <v>0</v>
      </c>
      <c r="BB35" s="113">
        <f t="shared" si="20"/>
        <v>0</v>
      </c>
      <c r="BC35" s="112">
        <f t="shared" si="21"/>
        <v>0</v>
      </c>
      <c r="BD35" s="113">
        <f t="shared" si="22"/>
        <v>0</v>
      </c>
      <c r="BE35" s="102"/>
      <c r="BF35" s="102"/>
      <c r="BG35" s="102"/>
      <c r="BH35" s="102"/>
      <c r="BI35" s="102"/>
      <c r="BJ35" s="102"/>
      <c r="BK35" s="102"/>
    </row>
    <row r="36" spans="1:63" ht="6.75" customHeight="1" x14ac:dyDescent="0.25">
      <c r="C36" s="103"/>
      <c r="D36" s="103"/>
      <c r="E36" s="103"/>
      <c r="F36" s="103"/>
      <c r="G36" s="103"/>
      <c r="H36" s="103"/>
      <c r="I36" s="103"/>
      <c r="J36" s="103"/>
      <c r="K36" s="103"/>
      <c r="L36" s="103"/>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row>
    <row r="37" spans="1:63" x14ac:dyDescent="0.25">
      <c r="A37" s="193" t="str">
        <f>WL!A51</f>
        <v>Allievi 4-5 anni</v>
      </c>
      <c r="B37" s="193"/>
      <c r="C37" s="34">
        <f>D45+D46</f>
        <v>0</v>
      </c>
      <c r="D37" s="191" t="str">
        <f>WL!A129</f>
        <v>Lezioni obb. piccoli</v>
      </c>
      <c r="E37" s="192"/>
      <c r="F37" s="105">
        <f>AL38+AP38+AR38+AX38+BB38+AV38</f>
        <v>0</v>
      </c>
      <c r="G37" s="190" t="str">
        <f>WL!A147&amp;" "&amp;WL!A142&amp;":"</f>
        <v>Totale lezioni ins. di classe:</v>
      </c>
      <c r="H37" s="190"/>
      <c r="I37" s="74">
        <f>D76</f>
        <v>0</v>
      </c>
      <c r="J37" s="190" t="str">
        <f>WL!A147&amp;" "&amp;WL!A146&amp;":"</f>
        <v>Totale lezioni AS:</v>
      </c>
      <c r="K37" s="190"/>
      <c r="L37" s="74">
        <f>D80</f>
        <v>0</v>
      </c>
      <c r="AG37" s="110"/>
      <c r="AH37" s="110" t="s">
        <v>190</v>
      </c>
      <c r="AI37" s="110"/>
      <c r="AJ37" s="115">
        <f>SUM(AJ10:AJ35)</f>
        <v>0</v>
      </c>
      <c r="AK37" s="115"/>
      <c r="AL37" s="115">
        <f>SUM(AL10:AL35)</f>
        <v>0</v>
      </c>
      <c r="AM37" s="115"/>
      <c r="AN37" s="115">
        <f>SUM(AN10:AN35)</f>
        <v>0</v>
      </c>
      <c r="AO37" s="115"/>
      <c r="AP37" s="115">
        <f>SUM(AP10:AP35)</f>
        <v>0</v>
      </c>
      <c r="AQ37" s="115"/>
      <c r="AR37" s="115">
        <f>SUM(AR10:AR35)</f>
        <v>0</v>
      </c>
      <c r="AS37" s="115"/>
      <c r="AT37" s="115">
        <f>SUM(AT10:AT35)</f>
        <v>0</v>
      </c>
      <c r="AU37" s="115"/>
      <c r="AV37" s="115">
        <f>SUM(AV10:AV35)</f>
        <v>0</v>
      </c>
      <c r="AW37" s="115"/>
      <c r="AX37" s="115">
        <f>SUM(AX10:AX35)</f>
        <v>0</v>
      </c>
      <c r="AY37" s="115"/>
      <c r="AZ37" s="115">
        <f>SUM(AZ10:AZ35)</f>
        <v>0</v>
      </c>
      <c r="BA37" s="115"/>
      <c r="BB37" s="115">
        <f>SUM(BB10:BB35)</f>
        <v>0</v>
      </c>
      <c r="BC37" s="115"/>
      <c r="BD37" s="115">
        <f>SUM(BD10:BD35)</f>
        <v>0</v>
      </c>
      <c r="BE37" s="25"/>
      <c r="BF37" s="25"/>
      <c r="BG37" s="25"/>
      <c r="BH37" s="25"/>
      <c r="BI37" s="25"/>
      <c r="BJ37" s="25"/>
      <c r="BK37" s="25"/>
    </row>
    <row r="38" spans="1:63" x14ac:dyDescent="0.25">
      <c r="A38" s="193" t="str">
        <f>WL!A52</f>
        <v>Allievi 6 anni</v>
      </c>
      <c r="B38" s="193"/>
      <c r="C38" s="34">
        <f>D47</f>
        <v>0</v>
      </c>
      <c r="D38" s="191" t="str">
        <f>WL!A130</f>
        <v>Lezioni obb. grandi</v>
      </c>
      <c r="E38" s="192"/>
      <c r="F38" s="105">
        <f>AN38+AP38+AT38+AV38+AZ38+BB38</f>
        <v>0</v>
      </c>
      <c r="G38" s="190" t="str">
        <f>WL!A147&amp;" "&amp;WL!A143&amp;":"</f>
        <v>Totale lezioni Ins. di materia:</v>
      </c>
      <c r="H38" s="190"/>
      <c r="I38" s="74">
        <f>D77</f>
        <v>0</v>
      </c>
      <c r="J38" s="190" t="str">
        <f>WL!A147&amp;" "&amp;WL!A145&amp;":"</f>
        <v>Totale lezioni ISS:</v>
      </c>
      <c r="K38" s="190"/>
      <c r="L38" s="104">
        <f>D79</f>
        <v>0</v>
      </c>
      <c r="AG38" s="110"/>
      <c r="AH38" s="110" t="s">
        <v>30</v>
      </c>
      <c r="AI38" s="110"/>
      <c r="AJ38" s="116">
        <f>(HOUR(AJ37)*60+MINUTE(AJ37))/45</f>
        <v>0</v>
      </c>
      <c r="AK38" s="116"/>
      <c r="AL38" s="116">
        <f t="shared" ref="AL38:AN38" si="23">(HOUR(AL37)*60+MINUTE(AL37))/45</f>
        <v>0</v>
      </c>
      <c r="AM38" s="116"/>
      <c r="AN38" s="116">
        <f t="shared" si="23"/>
        <v>0</v>
      </c>
      <c r="AO38" s="116"/>
      <c r="AP38" s="116">
        <f t="shared" ref="AP38" si="24">(HOUR(AP37)*60+MINUTE(AP37))/45</f>
        <v>0</v>
      </c>
      <c r="AQ38" s="116"/>
      <c r="AR38" s="116">
        <f t="shared" ref="AR38" si="25">(HOUR(AR37)*60+MINUTE(AR37))/45</f>
        <v>0</v>
      </c>
      <c r="AS38" s="116"/>
      <c r="AT38" s="116">
        <f>(HOUR(AT37)*60+MINUTE(AT37))/45</f>
        <v>0</v>
      </c>
      <c r="AU38" s="116"/>
      <c r="AV38" s="116">
        <f t="shared" ref="AV38:BD38" si="26">(HOUR(AV37)*60+MINUTE(AV37))/45</f>
        <v>0</v>
      </c>
      <c r="AW38" s="116"/>
      <c r="AX38" s="116">
        <f t="shared" si="26"/>
        <v>0</v>
      </c>
      <c r="AY38" s="116"/>
      <c r="AZ38" s="116">
        <f t="shared" si="26"/>
        <v>0</v>
      </c>
      <c r="BA38" s="116"/>
      <c r="BB38" s="116">
        <f t="shared" si="26"/>
        <v>0</v>
      </c>
      <c r="BC38" s="116"/>
      <c r="BD38" s="116">
        <f t="shared" si="26"/>
        <v>0</v>
      </c>
      <c r="BE38" s="29"/>
      <c r="BF38" s="29"/>
      <c r="BG38" s="29"/>
      <c r="BH38" s="29"/>
      <c r="BI38" s="29"/>
      <c r="BJ38" s="29"/>
      <c r="BK38" s="29"/>
    </row>
    <row r="39" spans="1:63" x14ac:dyDescent="0.25">
      <c r="A39" s="190" t="str">
        <f>WL!A148</f>
        <v>Totale</v>
      </c>
      <c r="B39" s="190"/>
      <c r="C39" s="24">
        <f>SUM(C37:C38)</f>
        <v>0</v>
      </c>
      <c r="D39" s="190" t="str">
        <f>WL!A155</f>
        <v>Tempo marginale (minuti)</v>
      </c>
      <c r="E39" s="190"/>
      <c r="F39" s="137">
        <f>AJ39</f>
        <v>0</v>
      </c>
      <c r="G39" s="190" t="str">
        <f>WL!A147&amp;" "&amp;WL!A144&amp;":"</f>
        <v>Totale lezioni PCS:</v>
      </c>
      <c r="H39" s="190"/>
      <c r="I39" s="74">
        <f>D78</f>
        <v>0</v>
      </c>
      <c r="J39" s="106" t="str">
        <f>WL!A147&amp;" "</f>
        <v xml:space="preserve">Totale lezioni </v>
      </c>
      <c r="K39" s="106"/>
      <c r="L39" s="104">
        <f>SUM(I37:I39,L37:L38)</f>
        <v>0</v>
      </c>
      <c r="AH39" s="110" t="s">
        <v>189</v>
      </c>
      <c r="AJ39" s="110">
        <f>AJ38*45</f>
        <v>0</v>
      </c>
    </row>
    <row r="40" spans="1:63" ht="13" thickBot="1" x14ac:dyDescent="0.3">
      <c r="A40" s="98"/>
      <c r="B40" s="100"/>
      <c r="C40" s="100"/>
      <c r="D40" s="100"/>
      <c r="E40" s="100"/>
      <c r="F40" s="100"/>
      <c r="G40" s="100"/>
      <c r="H40" s="100"/>
      <c r="I40" s="98"/>
      <c r="J40" s="99"/>
      <c r="K40" s="98"/>
      <c r="L40" s="99"/>
    </row>
    <row r="41" spans="1:63" ht="23.5" thickBot="1" x14ac:dyDescent="0.55000000000000004">
      <c r="A41" s="238" t="str">
        <f>WL!A104</f>
        <v>Indicazioni organizzative</v>
      </c>
      <c r="B41" s="239"/>
      <c r="C41" s="239"/>
      <c r="D41" s="239"/>
      <c r="E41" s="239"/>
      <c r="F41" s="239"/>
      <c r="G41" s="240"/>
    </row>
    <row r="42" spans="1:63" ht="15" customHeight="1" x14ac:dyDescent="0.25">
      <c r="A42" s="178" t="str">
        <f>WL!A115</f>
        <v>Ente scolastico</v>
      </c>
      <c r="B42" s="179"/>
      <c r="C42" s="179"/>
      <c r="D42" s="194"/>
      <c r="E42" s="195"/>
      <c r="F42" s="195"/>
      <c r="G42" s="196"/>
    </row>
    <row r="43" spans="1:63" x14ac:dyDescent="0.25">
      <c r="A43" s="180" t="str">
        <f>WL!A116</f>
        <v>Sede</v>
      </c>
      <c r="B43" s="181"/>
      <c r="C43" s="181"/>
      <c r="D43" s="182"/>
      <c r="E43" s="183"/>
      <c r="F43" s="183"/>
      <c r="G43" s="184"/>
    </row>
    <row r="44" spans="1:63" ht="13" thickBot="1" x14ac:dyDescent="0.3">
      <c r="A44" s="186" t="s">
        <v>296</v>
      </c>
      <c r="B44" s="186"/>
      <c r="C44" s="257"/>
      <c r="D44" s="149"/>
      <c r="E44" s="149"/>
      <c r="F44" s="149"/>
      <c r="G44" s="150"/>
    </row>
    <row r="45" spans="1:63" ht="15" customHeight="1" x14ac:dyDescent="0.25">
      <c r="A45" s="180" t="str">
        <f>WL!A131</f>
        <v>Numero all. 4 anni</v>
      </c>
      <c r="B45" s="181"/>
      <c r="C45" s="181"/>
      <c r="D45" s="148"/>
      <c r="E45" s="225" t="s">
        <v>286</v>
      </c>
      <c r="F45" s="225"/>
      <c r="G45" s="153">
        <v>22</v>
      </c>
    </row>
    <row r="46" spans="1:63" ht="13" thickBot="1" x14ac:dyDescent="0.3">
      <c r="A46" s="185" t="str">
        <f>WL!A132</f>
        <v>Numero all. 5 anni</v>
      </c>
      <c r="B46" s="186"/>
      <c r="C46" s="186"/>
      <c r="D46" s="226"/>
      <c r="E46" s="227"/>
      <c r="F46" s="227"/>
      <c r="G46" s="228"/>
    </row>
    <row r="47" spans="1:63" ht="13" thickBot="1" x14ac:dyDescent="0.3">
      <c r="A47" s="185" t="str">
        <f>WL!A133</f>
        <v>Numero all. 6 anni</v>
      </c>
      <c r="B47" s="186"/>
      <c r="C47" s="186"/>
      <c r="D47" s="223"/>
      <c r="E47" s="188"/>
      <c r="F47" s="188"/>
      <c r="G47" s="189"/>
    </row>
    <row r="48" spans="1:63" x14ac:dyDescent="0.25">
      <c r="A48" s="178" t="str">
        <f>WL!A105</f>
        <v>Cognome ins. di classe</v>
      </c>
      <c r="B48" s="179"/>
      <c r="C48" s="179"/>
      <c r="D48" s="194" t="s">
        <v>291</v>
      </c>
      <c r="E48" s="195"/>
      <c r="F48" s="195"/>
      <c r="G48" s="196"/>
    </row>
    <row r="49" spans="1:7" x14ac:dyDescent="0.25">
      <c r="A49" s="180" t="str">
        <f>WL!A106</f>
        <v>Nome  ins. di classe</v>
      </c>
      <c r="B49" s="181"/>
      <c r="C49" s="181"/>
      <c r="D49" s="182"/>
      <c r="E49" s="183"/>
      <c r="F49" s="183"/>
      <c r="G49" s="184"/>
    </row>
    <row r="50" spans="1:7" x14ac:dyDescent="0.25">
      <c r="A50" s="180" t="str">
        <f>WL!A150</f>
        <v>Paese</v>
      </c>
      <c r="B50" s="181"/>
      <c r="C50" s="181"/>
      <c r="D50" s="182"/>
      <c r="E50" s="183"/>
      <c r="F50" s="183"/>
      <c r="G50" s="184"/>
    </row>
    <row r="51" spans="1:7" ht="14.5" x14ac:dyDescent="0.35">
      <c r="A51" s="180" t="str">
        <f>WL!A117</f>
        <v>Mail</v>
      </c>
      <c r="B51" s="181"/>
      <c r="C51" s="181"/>
      <c r="D51" s="224"/>
      <c r="E51" s="183"/>
      <c r="F51" s="183"/>
      <c r="G51" s="184"/>
    </row>
    <row r="52" spans="1:7" ht="15.75" customHeight="1" thickBot="1" x14ac:dyDescent="0.3">
      <c r="A52" s="185" t="str">
        <f>WL!A118</f>
        <v>Telefono</v>
      </c>
      <c r="B52" s="186"/>
      <c r="C52" s="186"/>
      <c r="D52" s="187" t="s">
        <v>191</v>
      </c>
      <c r="E52" s="188"/>
      <c r="F52" s="188"/>
      <c r="G52" s="189"/>
    </row>
    <row r="53" spans="1:7" x14ac:dyDescent="0.25">
      <c r="A53" s="178" t="str">
        <f>WL!A107</f>
        <v>Cognome co-docente</v>
      </c>
      <c r="B53" s="179"/>
      <c r="C53" s="179"/>
      <c r="D53" s="194"/>
      <c r="E53" s="195"/>
      <c r="F53" s="195"/>
      <c r="G53" s="196"/>
    </row>
    <row r="54" spans="1:7" x14ac:dyDescent="0.25">
      <c r="A54" s="180" t="str">
        <f>WL!A108</f>
        <v>Nome co-docente</v>
      </c>
      <c r="B54" s="181"/>
      <c r="C54" s="181"/>
      <c r="D54" s="182"/>
      <c r="E54" s="183"/>
      <c r="F54" s="183"/>
      <c r="G54" s="184"/>
    </row>
    <row r="55" spans="1:7" x14ac:dyDescent="0.25">
      <c r="A55" s="180" t="str">
        <f>WL!A150</f>
        <v>Paese</v>
      </c>
      <c r="B55" s="181"/>
      <c r="C55" s="181"/>
      <c r="D55" s="182" t="s">
        <v>295</v>
      </c>
      <c r="E55" s="183"/>
      <c r="F55" s="183"/>
      <c r="G55" s="184"/>
    </row>
    <row r="56" spans="1:7" ht="14.5" x14ac:dyDescent="0.35">
      <c r="A56" s="180" t="str">
        <f>WL!A117</f>
        <v>Mail</v>
      </c>
      <c r="B56" s="181"/>
      <c r="C56" s="181"/>
      <c r="D56" s="224"/>
      <c r="E56" s="183"/>
      <c r="F56" s="183"/>
      <c r="G56" s="184"/>
    </row>
    <row r="57" spans="1:7" ht="13" thickBot="1" x14ac:dyDescent="0.3">
      <c r="A57" s="185" t="str">
        <f>WL!A118</f>
        <v>Telefono</v>
      </c>
      <c r="B57" s="186"/>
      <c r="C57" s="186"/>
      <c r="D57" s="187" t="s">
        <v>191</v>
      </c>
      <c r="E57" s="188"/>
      <c r="F57" s="188"/>
      <c r="G57" s="189"/>
    </row>
    <row r="58" spans="1:7" x14ac:dyDescent="0.25">
      <c r="A58" s="178" t="str">
        <f>WL!A109</f>
        <v>Cognome PCS</v>
      </c>
      <c r="B58" s="179"/>
      <c r="C58" s="179"/>
      <c r="D58" s="194"/>
      <c r="E58" s="195"/>
      <c r="F58" s="195"/>
      <c r="G58" s="196"/>
    </row>
    <row r="59" spans="1:7" x14ac:dyDescent="0.25">
      <c r="A59" s="180" t="str">
        <f>WL!A110</f>
        <v>Nome PCS</v>
      </c>
      <c r="B59" s="181"/>
      <c r="C59" s="181"/>
      <c r="D59" s="182"/>
      <c r="E59" s="183"/>
      <c r="F59" s="183"/>
      <c r="G59" s="184"/>
    </row>
    <row r="60" spans="1:7" x14ac:dyDescent="0.25">
      <c r="A60" s="180" t="str">
        <f>WL!A150</f>
        <v>Paese</v>
      </c>
      <c r="B60" s="181"/>
      <c r="C60" s="181"/>
      <c r="D60" s="182"/>
      <c r="E60" s="183"/>
      <c r="F60" s="183"/>
      <c r="G60" s="184"/>
    </row>
    <row r="61" spans="1:7" x14ac:dyDescent="0.25">
      <c r="A61" s="180" t="str">
        <f>WL!A117</f>
        <v>Mail</v>
      </c>
      <c r="B61" s="181"/>
      <c r="C61" s="181"/>
      <c r="D61" s="182"/>
      <c r="E61" s="183"/>
      <c r="F61" s="183"/>
      <c r="G61" s="184"/>
    </row>
    <row r="62" spans="1:7" ht="13" thickBot="1" x14ac:dyDescent="0.3">
      <c r="A62" s="185" t="str">
        <f>WL!A118</f>
        <v>Telefono</v>
      </c>
      <c r="B62" s="186"/>
      <c r="C62" s="186"/>
      <c r="D62" s="187" t="s">
        <v>191</v>
      </c>
      <c r="E62" s="188"/>
      <c r="F62" s="188"/>
      <c r="G62" s="189"/>
    </row>
    <row r="63" spans="1:7" x14ac:dyDescent="0.25">
      <c r="A63" s="178" t="str">
        <f>WL!A111</f>
        <v>Cognome PCS-ISS</v>
      </c>
      <c r="B63" s="179"/>
      <c r="C63" s="179"/>
      <c r="D63" s="194"/>
      <c r="E63" s="195"/>
      <c r="F63" s="195"/>
      <c r="G63" s="196"/>
    </row>
    <row r="64" spans="1:7" x14ac:dyDescent="0.25">
      <c r="A64" s="180" t="str">
        <f>WL!A112</f>
        <v>Nome PCS-ISS</v>
      </c>
      <c r="B64" s="181"/>
      <c r="C64" s="181"/>
      <c r="D64" s="182"/>
      <c r="E64" s="183"/>
      <c r="F64" s="183"/>
      <c r="G64" s="184"/>
    </row>
    <row r="65" spans="1:7" x14ac:dyDescent="0.25">
      <c r="A65" s="180" t="str">
        <f>WL!A150</f>
        <v>Paese</v>
      </c>
      <c r="B65" s="181"/>
      <c r="C65" s="181"/>
      <c r="D65" s="182"/>
      <c r="E65" s="183"/>
      <c r="F65" s="183"/>
      <c r="G65" s="184"/>
    </row>
    <row r="66" spans="1:7" x14ac:dyDescent="0.25">
      <c r="A66" s="180" t="str">
        <f>WL!A117</f>
        <v>Mail</v>
      </c>
      <c r="B66" s="181"/>
      <c r="C66" s="181"/>
      <c r="D66" s="182" t="s">
        <v>291</v>
      </c>
      <c r="E66" s="183"/>
      <c r="F66" s="183"/>
      <c r="G66" s="184"/>
    </row>
    <row r="67" spans="1:7" ht="13" thickBot="1" x14ac:dyDescent="0.3">
      <c r="A67" s="185" t="str">
        <f>WL!A118</f>
        <v>Telefono</v>
      </c>
      <c r="B67" s="186"/>
      <c r="C67" s="186"/>
      <c r="D67" s="187" t="s">
        <v>191</v>
      </c>
      <c r="E67" s="188"/>
      <c r="F67" s="188"/>
      <c r="G67" s="189"/>
    </row>
    <row r="68" spans="1:7" x14ac:dyDescent="0.25">
      <c r="A68" s="178" t="str">
        <f>WL!A113</f>
        <v>Cognome AS</v>
      </c>
      <c r="B68" s="179"/>
      <c r="C68" s="179"/>
      <c r="D68" s="154"/>
      <c r="E68" s="146"/>
      <c r="F68" s="146"/>
      <c r="G68" s="147"/>
    </row>
    <row r="69" spans="1:7" x14ac:dyDescent="0.25">
      <c r="A69" s="180" t="str">
        <f>WL!A114</f>
        <v>Nome AS</v>
      </c>
      <c r="B69" s="181"/>
      <c r="C69" s="181"/>
      <c r="D69" s="155"/>
      <c r="E69" s="144"/>
      <c r="F69" s="144"/>
      <c r="G69" s="145"/>
    </row>
    <row r="70" spans="1:7" x14ac:dyDescent="0.25">
      <c r="A70" s="180" t="str">
        <f>WL!A150</f>
        <v>Paese</v>
      </c>
      <c r="B70" s="181"/>
      <c r="C70" s="181"/>
      <c r="D70" s="182"/>
      <c r="E70" s="183"/>
      <c r="F70" s="183"/>
      <c r="G70" s="184"/>
    </row>
    <row r="71" spans="1:7" x14ac:dyDescent="0.25">
      <c r="A71" s="180" t="str">
        <f>WL!A117</f>
        <v>Mail</v>
      </c>
      <c r="B71" s="181"/>
      <c r="C71" s="181"/>
      <c r="D71" s="182"/>
      <c r="E71" s="183"/>
      <c r="F71" s="183"/>
      <c r="G71" s="184"/>
    </row>
    <row r="72" spans="1:7" ht="13" thickBot="1" x14ac:dyDescent="0.3">
      <c r="A72" s="185" t="str">
        <f>WL!A118</f>
        <v>Telefono</v>
      </c>
      <c r="B72" s="186"/>
      <c r="C72" s="186"/>
      <c r="D72" s="187" t="s">
        <v>191</v>
      </c>
      <c r="E72" s="188"/>
      <c r="F72" s="188"/>
      <c r="G72" s="189"/>
    </row>
    <row r="73" spans="1:7" ht="13" thickBot="1" x14ac:dyDescent="0.3"/>
    <row r="74" spans="1:7" ht="23.5" thickBot="1" x14ac:dyDescent="0.55000000000000004">
      <c r="A74" s="238" t="str">
        <f>WL!A141</f>
        <v xml:space="preserve">Incarichi </v>
      </c>
      <c r="B74" s="239"/>
      <c r="C74" s="239"/>
      <c r="D74" s="239"/>
      <c r="E74" s="239"/>
      <c r="F74" s="239"/>
      <c r="G74" s="240"/>
    </row>
    <row r="75" spans="1:7" ht="26.25" customHeight="1" x14ac:dyDescent="0.25">
      <c r="A75" s="233" t="str">
        <f>WL!A156</f>
        <v>I volumi di impiego comprendono lezioni, funzione di insegnante di classe, sgravio per anzianità, colloqui retribuiti e altre lezioni retribuite.</v>
      </c>
      <c r="B75" s="234"/>
      <c r="C75" s="234"/>
      <c r="D75" s="234"/>
      <c r="E75" s="234"/>
      <c r="F75" s="234"/>
      <c r="G75" s="235"/>
    </row>
    <row r="76" spans="1:7" x14ac:dyDescent="0.25">
      <c r="A76" s="203" t="s">
        <v>267</v>
      </c>
      <c r="B76" s="204"/>
      <c r="C76" s="204"/>
      <c r="D76" s="209"/>
      <c r="E76" s="209"/>
      <c r="F76" s="209"/>
      <c r="G76" s="210"/>
    </row>
    <row r="77" spans="1:7" x14ac:dyDescent="0.25">
      <c r="A77" s="203" t="s">
        <v>230</v>
      </c>
      <c r="B77" s="204"/>
      <c r="C77" s="204"/>
      <c r="D77" s="209"/>
      <c r="E77" s="209"/>
      <c r="F77" s="209"/>
      <c r="G77" s="210"/>
    </row>
    <row r="78" spans="1:7" x14ac:dyDescent="0.25">
      <c r="A78" s="203" t="str">
        <f>WL!A144</f>
        <v>PCS</v>
      </c>
      <c r="B78" s="204"/>
      <c r="C78" s="204"/>
      <c r="D78" s="209"/>
      <c r="E78" s="209"/>
      <c r="F78" s="209"/>
      <c r="G78" s="210"/>
    </row>
    <row r="79" spans="1:7" x14ac:dyDescent="0.25">
      <c r="A79" s="203" t="str">
        <f>WL!A145</f>
        <v>ISS</v>
      </c>
      <c r="B79" s="204"/>
      <c r="C79" s="204"/>
      <c r="D79" s="209"/>
      <c r="E79" s="209"/>
      <c r="F79" s="209"/>
      <c r="G79" s="210"/>
    </row>
    <row r="80" spans="1:7" x14ac:dyDescent="0.25">
      <c r="A80" s="203" t="str">
        <f>WL!A146</f>
        <v>AS</v>
      </c>
      <c r="B80" s="204"/>
      <c r="C80" s="204"/>
      <c r="D80" s="209"/>
      <c r="E80" s="209"/>
      <c r="F80" s="209"/>
      <c r="G80" s="210"/>
    </row>
    <row r="81" spans="1:7" ht="13" thickBot="1" x14ac:dyDescent="0.3">
      <c r="A81" s="207" t="str">
        <f>WL!A148</f>
        <v>Totale</v>
      </c>
      <c r="B81" s="208"/>
      <c r="C81" s="208"/>
      <c r="D81" s="236"/>
      <c r="E81" s="236"/>
      <c r="F81" s="236"/>
      <c r="G81" s="237"/>
    </row>
  </sheetData>
  <sheetProtection algorithmName="SHA-512" hashValue="4dZU6w5RCRZNe8pIXoutDpNOee8o0TjhYk1LHQ3JKaONi83H7L8Rr7hpDAerSXjytwYL0xu6urlNpdNkNAN04w==" saltValue="z+RhkPhe8A7pOTyMiZMDyQ==" spinCount="100000" sheet="1" objects="1" scenarios="1"/>
  <mergeCells count="176">
    <mergeCell ref="D70:G70"/>
    <mergeCell ref="A24:B24"/>
    <mergeCell ref="A25:B25"/>
    <mergeCell ref="A9:B9"/>
    <mergeCell ref="A8:B8"/>
    <mergeCell ref="A75:G75"/>
    <mergeCell ref="D81:G81"/>
    <mergeCell ref="D63:G63"/>
    <mergeCell ref="D64:G64"/>
    <mergeCell ref="D65:G65"/>
    <mergeCell ref="D66:G66"/>
    <mergeCell ref="D67:G67"/>
    <mergeCell ref="A41:G41"/>
    <mergeCell ref="A74:G74"/>
    <mergeCell ref="D76:G76"/>
    <mergeCell ref="D77:G77"/>
    <mergeCell ref="D54:G54"/>
    <mergeCell ref="D55:G55"/>
    <mergeCell ref="D56:G56"/>
    <mergeCell ref="D57:G57"/>
    <mergeCell ref="D58:G58"/>
    <mergeCell ref="D59:G59"/>
    <mergeCell ref="D60:G60"/>
    <mergeCell ref="D61:G61"/>
    <mergeCell ref="D62:G62"/>
    <mergeCell ref="D43:G43"/>
    <mergeCell ref="D47:G47"/>
    <mergeCell ref="D48:G48"/>
    <mergeCell ref="D49:G49"/>
    <mergeCell ref="D50:G50"/>
    <mergeCell ref="D51:G51"/>
    <mergeCell ref="D52:G52"/>
    <mergeCell ref="D53:G53"/>
    <mergeCell ref="E45:F45"/>
    <mergeCell ref="D46:G46"/>
    <mergeCell ref="A48:C48"/>
    <mergeCell ref="A39:B39"/>
    <mergeCell ref="A45:C45"/>
    <mergeCell ref="A47:C47"/>
    <mergeCell ref="A49:C49"/>
    <mergeCell ref="A53:C53"/>
    <mergeCell ref="A54:C54"/>
    <mergeCell ref="A66:C66"/>
    <mergeCell ref="A67:C67"/>
    <mergeCell ref="A63:C63"/>
    <mergeCell ref="A64:C64"/>
    <mergeCell ref="A58:C58"/>
    <mergeCell ref="A59:C59"/>
    <mergeCell ref="A65:C65"/>
    <mergeCell ref="A60:C60"/>
    <mergeCell ref="A57:C57"/>
    <mergeCell ref="A61:C61"/>
    <mergeCell ref="A62:C62"/>
    <mergeCell ref="A42:C42"/>
    <mergeCell ref="A46:C46"/>
    <mergeCell ref="A44:C44"/>
    <mergeCell ref="I34:J34"/>
    <mergeCell ref="K34:L34"/>
    <mergeCell ref="I28:J28"/>
    <mergeCell ref="K28:L28"/>
    <mergeCell ref="I30:J30"/>
    <mergeCell ref="K30:L30"/>
    <mergeCell ref="I32:J32"/>
    <mergeCell ref="K32:L32"/>
    <mergeCell ref="C34:D34"/>
    <mergeCell ref="E34:F34"/>
    <mergeCell ref="C28:D28"/>
    <mergeCell ref="E28:F28"/>
    <mergeCell ref="C30:D30"/>
    <mergeCell ref="E30:F30"/>
    <mergeCell ref="C32:D32"/>
    <mergeCell ref="E32:F32"/>
    <mergeCell ref="E26:F26"/>
    <mergeCell ref="I26:J26"/>
    <mergeCell ref="K26:L26"/>
    <mergeCell ref="C20:D20"/>
    <mergeCell ref="E20:F20"/>
    <mergeCell ref="G20:H20"/>
    <mergeCell ref="I20:J20"/>
    <mergeCell ref="K20:L20"/>
    <mergeCell ref="C22:D22"/>
    <mergeCell ref="E22:F22"/>
    <mergeCell ref="G22:H22"/>
    <mergeCell ref="I22:J22"/>
    <mergeCell ref="K22:L22"/>
    <mergeCell ref="C25:D25"/>
    <mergeCell ref="E25:F25"/>
    <mergeCell ref="I25:J25"/>
    <mergeCell ref="C24:D24"/>
    <mergeCell ref="E24:F24"/>
    <mergeCell ref="K25:L25"/>
    <mergeCell ref="A80:C80"/>
    <mergeCell ref="A81:C81"/>
    <mergeCell ref="D78:G78"/>
    <mergeCell ref="D79:G79"/>
    <mergeCell ref="D80:G80"/>
    <mergeCell ref="I1:L1"/>
    <mergeCell ref="A3:F3"/>
    <mergeCell ref="A4:C4"/>
    <mergeCell ref="D4:G4"/>
    <mergeCell ref="I4:L4"/>
    <mergeCell ref="C9:D9"/>
    <mergeCell ref="E9:F9"/>
    <mergeCell ref="G9:H9"/>
    <mergeCell ref="I9:J9"/>
    <mergeCell ref="K9:L9"/>
    <mergeCell ref="G8:H8"/>
    <mergeCell ref="I8:J8"/>
    <mergeCell ref="K8:L8"/>
    <mergeCell ref="H3:L3"/>
    <mergeCell ref="C8:D8"/>
    <mergeCell ref="E8:F8"/>
    <mergeCell ref="C14:D14"/>
    <mergeCell ref="E14:F14"/>
    <mergeCell ref="G14:H14"/>
    <mergeCell ref="C12:D12"/>
    <mergeCell ref="E12:F12"/>
    <mergeCell ref="G12:H12"/>
    <mergeCell ref="I12:J12"/>
    <mergeCell ref="K12:L12"/>
    <mergeCell ref="A76:C76"/>
    <mergeCell ref="A77:C77"/>
    <mergeCell ref="A78:C78"/>
    <mergeCell ref="A79:C79"/>
    <mergeCell ref="I14:J14"/>
    <mergeCell ref="K14:L14"/>
    <mergeCell ref="C16:D16"/>
    <mergeCell ref="E16:F16"/>
    <mergeCell ref="G16:H16"/>
    <mergeCell ref="I16:J16"/>
    <mergeCell ref="K16:L16"/>
    <mergeCell ref="C18:D18"/>
    <mergeCell ref="E18:F18"/>
    <mergeCell ref="G18:H18"/>
    <mergeCell ref="I18:J18"/>
    <mergeCell ref="K18:L18"/>
    <mergeCell ref="I24:J24"/>
    <mergeCell ref="K24:L24"/>
    <mergeCell ref="C26:D26"/>
    <mergeCell ref="A5:B5"/>
    <mergeCell ref="C7:D7"/>
    <mergeCell ref="E7:F7"/>
    <mergeCell ref="G7:H7"/>
    <mergeCell ref="I7:J7"/>
    <mergeCell ref="K7:L7"/>
    <mergeCell ref="C10:D10"/>
    <mergeCell ref="E10:F10"/>
    <mergeCell ref="G10:H10"/>
    <mergeCell ref="I10:J10"/>
    <mergeCell ref="G5:L5"/>
    <mergeCell ref="C5:F5"/>
    <mergeCell ref="K10:L10"/>
    <mergeCell ref="A68:C68"/>
    <mergeCell ref="A69:C69"/>
    <mergeCell ref="A70:C70"/>
    <mergeCell ref="A71:C71"/>
    <mergeCell ref="D71:G71"/>
    <mergeCell ref="A72:C72"/>
    <mergeCell ref="D72:G72"/>
    <mergeCell ref="J38:K38"/>
    <mergeCell ref="J37:K37"/>
    <mergeCell ref="D37:E37"/>
    <mergeCell ref="D38:E38"/>
    <mergeCell ref="D39:E39"/>
    <mergeCell ref="A50:C50"/>
    <mergeCell ref="A43:C43"/>
    <mergeCell ref="G39:H39"/>
    <mergeCell ref="A51:C51"/>
    <mergeCell ref="A52:C52"/>
    <mergeCell ref="A56:C56"/>
    <mergeCell ref="A55:C55"/>
    <mergeCell ref="A37:B37"/>
    <mergeCell ref="A38:B38"/>
    <mergeCell ref="D42:G42"/>
    <mergeCell ref="G37:H37"/>
    <mergeCell ref="G38:H38"/>
  </mergeCells>
  <conditionalFormatting sqref="D4">
    <cfRule type="containsText" dxfId="38" priority="29" operator="containsText" text="Muster">
      <formula>NOT(ISERROR(SEARCH("Muster",D4)))</formula>
    </cfRule>
  </conditionalFormatting>
  <conditionalFormatting sqref="I4:L4">
    <cfRule type="containsText" dxfId="37" priority="28" operator="containsText" text="muster">
      <formula>NOT(ISERROR(SEARCH("muster",I4)))</formula>
    </cfRule>
  </conditionalFormatting>
  <conditionalFormatting sqref="H3">
    <cfRule type="containsText" dxfId="36" priority="27" operator="containsText" text="Muster">
      <formula>NOT(ISERROR(SEARCH("Muster",H3)))</formula>
    </cfRule>
  </conditionalFormatting>
  <conditionalFormatting sqref="C37">
    <cfRule type="cellIs" dxfId="35" priority="26" operator="equal">
      <formula>24</formula>
    </cfRule>
  </conditionalFormatting>
  <conditionalFormatting sqref="C38">
    <cfRule type="cellIs" dxfId="34" priority="25" operator="equal">
      <formula>24</formula>
    </cfRule>
  </conditionalFormatting>
  <conditionalFormatting sqref="F37">
    <cfRule type="cellIs" dxfId="33" priority="8" operator="lessThan">
      <formula>22</formula>
    </cfRule>
  </conditionalFormatting>
  <conditionalFormatting sqref="F38">
    <cfRule type="cellIs" dxfId="32" priority="6" operator="lessThan">
      <formula>24</formula>
    </cfRule>
  </conditionalFormatting>
  <conditionalFormatting sqref="C39">
    <cfRule type="cellIs" dxfId="31" priority="5" operator="greaterThan">
      <formula>20</formula>
    </cfRule>
  </conditionalFormatting>
  <conditionalFormatting sqref="F39">
    <cfRule type="cellIs" dxfId="30" priority="3" operator="lessThan">
      <formula>150</formula>
    </cfRule>
  </conditionalFormatting>
  <conditionalFormatting sqref="G45">
    <cfRule type="cellIs" dxfId="29" priority="1" operator="lessThan">
      <formula>22</formula>
    </cfRule>
  </conditionalFormatting>
  <dataValidations count="3">
    <dataValidation type="whole" allowBlank="1" showInputMessage="1" showErrorMessage="1" errorTitle="Fehler" error="Die Anzahl SuS darf 20 (25) nicht überschreiten." sqref="C37:C38">
      <formula1>0</formula1>
      <formula2>25</formula2>
    </dataValidation>
    <dataValidation errorStyle="warning" operator="greaterThan" errorTitle="Fehlende Daten" error="Bitte Name und Vorname der Klassenlehrperson erfassen!" promptTitle="Fehler" prompt="Bitte Name und Vorname der Klassenlehrperson erfassen!" sqref="D4"/>
    <dataValidation type="decimal" allowBlank="1" showInputMessage="1" showErrorMessage="1" sqref="D76:D80 E77:E80">
      <formula1>0</formula1>
      <formula2>32</formula2>
    </dataValidation>
  </dataValidations>
  <hyperlinks>
    <hyperlink ref="I4" r:id="rId1" display="maria.muster@schule-bündnerrheintal.ch"/>
  </hyperlinks>
  <printOptions horizontalCentered="1" verticalCentered="1"/>
  <pageMargins left="0.23622047244094491" right="0.23622047244094491" top="0.35433070866141736" bottom="0.19685039370078741" header="0.31496062992125984" footer="0.31496062992125984"/>
  <pageSetup paperSize="9" scale="99" fitToHeight="0" orientation="landscape" r:id="rId2"/>
  <rowBreaks count="1" manualBreakCount="1">
    <brk id="39" max="11" man="1"/>
  </rowBreaks>
  <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B721D8CE-C64F-4E69-BBEF-775C4F4AB80E}">
            <xm:f>NOT(ISERROR(SEARCH(WL!$A$85,C9)))</xm:f>
            <xm:f>WL!$A$85</xm:f>
            <x14:dxf>
              <fill>
                <patternFill>
                  <bgColor theme="6" tint="0.59996337778862885"/>
                </patternFill>
              </fill>
            </x14:dxf>
          </x14:cfRule>
          <xm:sqref>C9:L9 C25:L25</xm:sqref>
        </x14:conditionalFormatting>
        <x14:conditionalFormatting xmlns:xm="http://schemas.microsoft.com/office/excel/2006/main">
          <x14:cfRule type="containsText" priority="2" operator="containsText" id="{EE776F4B-1733-4CCB-96BE-1A7C365F0243}">
            <xm:f>NOT(ISERROR(SEARCH(WL!$A$136,C10)))</xm:f>
            <xm:f>WL!$A$136</xm:f>
            <x14:dxf>
              <fill>
                <patternFill>
                  <bgColor theme="7" tint="0.39994506668294322"/>
                </patternFill>
              </fill>
            </x14:dxf>
          </x14:cfRule>
          <x14:cfRule type="containsText" priority="10" operator="containsText" id="{01A67DF3-F606-479B-BE61-BB27953D1AC9}">
            <xm:f>NOT(ISERROR(SEARCH(WL!$A$102,C10)))</xm:f>
            <xm:f>WL!$A$102</xm:f>
            <x14:dxf>
              <fill>
                <patternFill>
                  <bgColor theme="6" tint="-0.24994659260841701"/>
                </patternFill>
              </fill>
            </x14:dxf>
          </x14:cfRule>
          <x14:cfRule type="containsText" priority="11" operator="containsText" id="{6AEB1E39-C231-41F2-812E-A994368F16EF}">
            <xm:f>NOT(ISERROR(SEARCH(WL!$A$138,C10)))</xm:f>
            <xm:f>WL!$A$138</xm:f>
            <x14:dxf>
              <fill>
                <patternFill>
                  <bgColor rgb="FFFF99FF"/>
                </patternFill>
              </fill>
            </x14:dxf>
          </x14:cfRule>
          <x14:cfRule type="containsText" priority="12" operator="containsText" id="{D0712FAC-684B-4C43-B17B-223F5EF8E040}">
            <xm:f>NOT(ISERROR(SEARCH(WL!$A$137,C10)))</xm:f>
            <xm:f>WL!$A$137</xm:f>
            <x14:dxf>
              <fill>
                <patternFill>
                  <bgColor rgb="FFC8F8CA"/>
                </patternFill>
              </fill>
            </x14:dxf>
          </x14:cfRule>
          <x14:cfRule type="containsText" priority="13" operator="containsText" id="{98F71346-4003-4052-A3DC-302B7F7312BE}">
            <xm:f>NOT(ISERROR(SEARCH(WL!$A$96,C10)))</xm:f>
            <xm:f>WL!$A$96</xm:f>
            <x14:dxf>
              <fill>
                <patternFill>
                  <bgColor theme="0" tint="-4.9989318521683403E-2"/>
                </patternFill>
              </fill>
            </x14:dxf>
          </x14:cfRule>
          <x14:cfRule type="containsText" priority="14" operator="containsText" id="{E62E3D5E-5364-417E-B076-4D9AE4328C61}">
            <xm:f>NOT(ISERROR(SEARCH(WL!$A$89,C10)))</xm:f>
            <xm:f>WL!$A$89</xm:f>
            <x14:dxf>
              <fill>
                <patternFill>
                  <bgColor theme="3" tint="0.79998168889431442"/>
                </patternFill>
              </fill>
            </x14:dxf>
          </x14:cfRule>
          <x14:cfRule type="containsText" priority="15" operator="containsText" id="{D9E10500-9C1B-42AF-B9CC-56BDC1904EAA}">
            <xm:f>NOT(ISERROR(SEARCH(WL!$A$135,C10)))</xm:f>
            <xm:f>WL!$A$135</xm:f>
            <x14:dxf>
              <fill>
                <patternFill>
                  <bgColor theme="6"/>
                </patternFill>
              </fill>
            </x14:dxf>
          </x14:cfRule>
          <x14:cfRule type="containsText" priority="16" operator="containsText" id="{2F093422-A864-4002-9301-4E3A47184AA5}">
            <xm:f>NOT(ISERROR(SEARCH(WL!$A$134,C10)))</xm:f>
            <xm:f>WL!$A$134</xm:f>
            <x14:dxf>
              <fill>
                <patternFill>
                  <bgColor theme="5" tint="0.59996337778862885"/>
                </patternFill>
              </fill>
            </x14:dxf>
          </x14:cfRule>
          <xm:sqref>C10:L24 C26:L35 C25 E25 G25:I25 K25</xm:sqref>
        </x14:conditionalFormatting>
        <x14:conditionalFormatting xmlns:xm="http://schemas.microsoft.com/office/excel/2006/main">
          <x14:cfRule type="containsText" priority="17" operator="containsText" id="{58B0DE93-5414-439E-94C3-AE0A913B56D6}">
            <xm:f>NOT(ISERROR(SEARCH(WL!$A$121,C8)))</xm:f>
            <xm:f>WL!$A$121</xm:f>
            <x14:dxf>
              <fill>
                <patternFill>
                  <bgColor theme="4" tint="0.749961851863155"/>
                </patternFill>
              </fill>
            </x14:dxf>
          </x14:cfRule>
          <x14:cfRule type="containsText" priority="18" operator="containsText" id="{E91E88D0-518A-41AC-BF5F-E67FB645858F}">
            <xm:f>NOT(ISERROR(SEARCH(WL!$A$120,C8)))</xm:f>
            <xm:f>WL!$A$120</xm:f>
            <x14:dxf>
              <fill>
                <patternFill>
                  <bgColor theme="2" tint="0.39994506668294322"/>
                </patternFill>
              </fill>
            </x14:dxf>
          </x14:cfRule>
          <xm:sqref>C8:L8 C24:L24</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WL!$A$125:$A$128</xm:f>
          </x14:formula1>
          <xm:sqref>E11 K33 K23 K21 K19 K17 K15 K13 I35 I33 I31 I29 I27 K31 I23 I21 I19 I17 I15 I13 K35 G23 G21 G19 G17 G15 G13 E13 E15 E17 E19 E21 E23 K29 E27 E29 E31 E33 E35 C35 C33 C31 C29 C27 K27 C23 C21 C19 C17 C15 C13 C11 K11 I11 G11</xm:sqref>
        </x14:dataValidation>
        <x14:dataValidation type="list" allowBlank="1" showInputMessage="1" showErrorMessage="1">
          <x14:formula1>
            <xm:f>WL!$A$65:$A$69</xm:f>
          </x14:formula1>
          <xm:sqref>I1:L1</xm:sqref>
        </x14:dataValidation>
        <x14:dataValidation type="list" allowBlank="1" showInputMessage="1" showErrorMessage="1">
          <x14:formula1>
            <xm:f>WL!$B$32:$B$39</xm:f>
          </x14:formula1>
          <xm:sqref>B7</xm:sqref>
        </x14:dataValidation>
        <x14:dataValidation type="list" allowBlank="1" showInputMessage="1" showErrorMessage="1">
          <x14:formula1>
            <xm:f>WL!$A$85:$A$86</xm:f>
          </x14:formula1>
          <xm:sqref>C9:L9 C25:F25 I25:L25</xm:sqref>
        </x14:dataValidation>
        <x14:dataValidation type="list" allowBlank="1" showInputMessage="1" showErrorMessage="1">
          <x14:formula1>
            <xm:f>WL!$A$120:$A$121</xm:f>
          </x14:formula1>
          <xm:sqref>C8:L8 I24:L24 C24:F24</xm:sqref>
        </x14:dataValidation>
        <x14:dataValidation type="list" allowBlank="1" showInputMessage="1" showErrorMessage="1">
          <x14:formula1>
            <xm:f>WL!$A$88:$A$102</xm:f>
          </x14:formula1>
          <xm:sqref>C10:L10 C12:L12 C14:L14 C16:L16 C18:L18 C20:L20 C22:L22 C34:L34 C26:L26 C28:L28 C30:L30 C32:L32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zoomScale="90" zoomScaleNormal="90" workbookViewId="0"/>
  </sheetViews>
  <sheetFormatPr baseColWidth="10" defaultRowHeight="14.5" x14ac:dyDescent="0.35"/>
  <cols>
    <col min="1" max="1" width="20.453125" style="1" customWidth="1"/>
    <col min="2" max="2" width="42.1796875" customWidth="1"/>
    <col min="3" max="3" width="42.453125" customWidth="1"/>
  </cols>
  <sheetData>
    <row r="1" spans="1:8" x14ac:dyDescent="0.35">
      <c r="A1" s="1" t="str">
        <f>'Orario settimanale'!B7</f>
        <v>IT</v>
      </c>
      <c r="B1" t="s">
        <v>10</v>
      </c>
      <c r="C1" t="s">
        <v>11</v>
      </c>
      <c r="D1" t="s">
        <v>12</v>
      </c>
      <c r="E1" t="s">
        <v>13</v>
      </c>
      <c r="F1" t="s">
        <v>14</v>
      </c>
      <c r="G1" t="s">
        <v>15</v>
      </c>
      <c r="H1" t="s">
        <v>16</v>
      </c>
    </row>
    <row r="2" spans="1:8" x14ac:dyDescent="0.35">
      <c r="A2" s="1" t="str">
        <f>IF($A$1=$B$1,B2,IF($A$1=$C$1,C2,IF($A$1=$D$1,D2,IF($A$1=$E$1,E2,IF($A$1=$F$1,F2,(IF($A$1=$G$1,G2,(IF($A$1=$H$1,H2)))))))))</f>
        <v>Lunedi</v>
      </c>
      <c r="B2" t="s">
        <v>0</v>
      </c>
      <c r="C2" t="s">
        <v>5</v>
      </c>
      <c r="D2" t="s">
        <v>9</v>
      </c>
      <c r="E2" t="s">
        <v>65</v>
      </c>
    </row>
    <row r="3" spans="1:8" x14ac:dyDescent="0.35">
      <c r="A3" s="1" t="str">
        <f t="shared" ref="A3:A66" si="0">IF($A$1=$B$1,B3,IF($A$1=$C$1,C3,IF($A$1=$D$1,D3,IF($A$1=$E$1,E3,IF($A$1=$F$1,F3,(IF($A$1=$G$1,G3,(IF($A$1=$H$1,H3)))))))))</f>
        <v>Martedi</v>
      </c>
      <c r="B3" t="s">
        <v>1</v>
      </c>
      <c r="C3" t="s">
        <v>6</v>
      </c>
      <c r="E3" t="s">
        <v>66</v>
      </c>
    </row>
    <row r="4" spans="1:8" x14ac:dyDescent="0.35">
      <c r="A4" s="1" t="str">
        <f t="shared" si="0"/>
        <v>Mercoledì</v>
      </c>
      <c r="B4" t="s">
        <v>2</v>
      </c>
      <c r="C4" t="s">
        <v>192</v>
      </c>
      <c r="E4" t="s">
        <v>67</v>
      </c>
    </row>
    <row r="5" spans="1:8" x14ac:dyDescent="0.35">
      <c r="A5" s="1" t="str">
        <f t="shared" si="0"/>
        <v>Giovedi</v>
      </c>
      <c r="B5" t="s">
        <v>3</v>
      </c>
      <c r="C5" t="s">
        <v>7</v>
      </c>
      <c r="E5" t="s">
        <v>68</v>
      </c>
    </row>
    <row r="6" spans="1:8" x14ac:dyDescent="0.35">
      <c r="A6" s="1" t="str">
        <f t="shared" si="0"/>
        <v>Venerdi</v>
      </c>
      <c r="B6" t="s">
        <v>4</v>
      </c>
      <c r="C6" t="s">
        <v>8</v>
      </c>
      <c r="E6" t="s">
        <v>69</v>
      </c>
    </row>
    <row r="7" spans="1:8" x14ac:dyDescent="0.35">
      <c r="A7" s="1">
        <f t="shared" si="0"/>
        <v>0</v>
      </c>
    </row>
    <row r="8" spans="1:8" x14ac:dyDescent="0.35">
      <c r="A8" s="1">
        <f t="shared" si="0"/>
        <v>0</v>
      </c>
      <c r="B8" t="s">
        <v>21</v>
      </c>
      <c r="E8" t="s">
        <v>21</v>
      </c>
    </row>
    <row r="9" spans="1:8" x14ac:dyDescent="0.35">
      <c r="A9" s="1">
        <f t="shared" si="0"/>
        <v>0</v>
      </c>
      <c r="B9" t="s">
        <v>21</v>
      </c>
      <c r="E9" t="s">
        <v>21</v>
      </c>
    </row>
    <row r="10" spans="1:8" x14ac:dyDescent="0.35">
      <c r="A10" s="1" t="str">
        <f t="shared" si="0"/>
        <v>SI 2 (6 anni)</v>
      </c>
      <c r="B10" t="s">
        <v>22</v>
      </c>
      <c r="C10" t="s">
        <v>260</v>
      </c>
      <c r="E10" t="s">
        <v>70</v>
      </c>
    </row>
    <row r="11" spans="1:8" x14ac:dyDescent="0.35">
      <c r="A11" s="1" t="str">
        <f t="shared" si="0"/>
        <v>SI 1 (5 anni)</v>
      </c>
      <c r="B11" t="s">
        <v>23</v>
      </c>
      <c r="C11" t="s">
        <v>261</v>
      </c>
      <c r="E11" t="s">
        <v>71</v>
      </c>
    </row>
    <row r="12" spans="1:8" x14ac:dyDescent="0.35">
      <c r="A12" s="1" t="str">
        <f t="shared" si="0"/>
        <v>SI 0 (4 anni)</v>
      </c>
      <c r="C12" t="s">
        <v>262</v>
      </c>
    </row>
    <row r="13" spans="1:8" x14ac:dyDescent="0.35">
      <c r="A13" s="1" t="str">
        <f t="shared" si="0"/>
        <v>Ins di classe</v>
      </c>
      <c r="B13" t="s">
        <v>40</v>
      </c>
      <c r="C13" t="s">
        <v>193</v>
      </c>
      <c r="E13" t="s">
        <v>72</v>
      </c>
    </row>
    <row r="14" spans="1:8" x14ac:dyDescent="0.35">
      <c r="A14" s="1" t="str">
        <f t="shared" si="0"/>
        <v>PCS</v>
      </c>
      <c r="B14" t="s">
        <v>38</v>
      </c>
      <c r="C14" t="s">
        <v>194</v>
      </c>
      <c r="E14" t="s">
        <v>73</v>
      </c>
    </row>
    <row r="15" spans="1:8" x14ac:dyDescent="0.35">
      <c r="A15" s="1" t="str">
        <f t="shared" si="0"/>
        <v>PCS ISS</v>
      </c>
      <c r="B15" t="s">
        <v>18</v>
      </c>
      <c r="C15" t="s">
        <v>195</v>
      </c>
      <c r="E15" t="s">
        <v>74</v>
      </c>
    </row>
    <row r="16" spans="1:8" x14ac:dyDescent="0.35">
      <c r="A16" s="1" t="str">
        <f t="shared" si="0"/>
        <v>Assistente</v>
      </c>
      <c r="B16" t="s">
        <v>17</v>
      </c>
      <c r="C16" t="s">
        <v>196</v>
      </c>
      <c r="E16" t="s">
        <v>75</v>
      </c>
    </row>
    <row r="17" spans="1:8" x14ac:dyDescent="0.35">
      <c r="A17" s="1" t="str">
        <f t="shared" si="0"/>
        <v>@</v>
      </c>
      <c r="B17" t="s">
        <v>91</v>
      </c>
      <c r="C17" t="s">
        <v>91</v>
      </c>
      <c r="E17" t="s">
        <v>76</v>
      </c>
    </row>
    <row r="18" spans="1:8" x14ac:dyDescent="0.35">
      <c r="A18" s="1" t="str">
        <f t="shared" si="0"/>
        <v>Ins di materia</v>
      </c>
      <c r="B18" t="s">
        <v>141</v>
      </c>
      <c r="C18" t="s">
        <v>197</v>
      </c>
      <c r="E18" t="s">
        <v>77</v>
      </c>
    </row>
    <row r="19" spans="1:8" x14ac:dyDescent="0.35">
      <c r="A19" s="1">
        <f t="shared" si="0"/>
        <v>0</v>
      </c>
      <c r="B19" t="s">
        <v>21</v>
      </c>
    </row>
    <row r="21" spans="1:8" x14ac:dyDescent="0.35">
      <c r="A21" s="1" t="str">
        <f t="shared" si="0"/>
        <v>marginale</v>
      </c>
      <c r="B21" t="s">
        <v>92</v>
      </c>
      <c r="C21" t="s">
        <v>198</v>
      </c>
      <c r="E21" t="s">
        <v>93</v>
      </c>
    </row>
    <row r="22" spans="1:8" x14ac:dyDescent="0.35">
      <c r="A22" s="1" t="str">
        <f t="shared" si="0"/>
        <v>lezione</v>
      </c>
      <c r="B22" t="s">
        <v>64</v>
      </c>
      <c r="C22" t="s">
        <v>199</v>
      </c>
      <c r="E22" t="s">
        <v>32</v>
      </c>
    </row>
    <row r="23" spans="1:8" x14ac:dyDescent="0.35">
      <c r="A23" s="1" t="str">
        <f t="shared" si="0"/>
        <v>movimento/sport</v>
      </c>
      <c r="B23" t="s">
        <v>20</v>
      </c>
      <c r="C23" t="s">
        <v>202</v>
      </c>
      <c r="E23" t="s">
        <v>78</v>
      </c>
    </row>
    <row r="24" spans="1:8" x14ac:dyDescent="0.35">
      <c r="A24" s="1" t="str">
        <f t="shared" si="0"/>
        <v>bosco</v>
      </c>
      <c r="B24" t="s">
        <v>19</v>
      </c>
      <c r="C24" t="s">
        <v>200</v>
      </c>
      <c r="E24" t="s">
        <v>33</v>
      </c>
    </row>
    <row r="25" spans="1:8" x14ac:dyDescent="0.35">
      <c r="A25" s="1" t="str">
        <f t="shared" si="0"/>
        <v>corso base MU</v>
      </c>
      <c r="B25" t="s">
        <v>24</v>
      </c>
      <c r="C25" t="s">
        <v>203</v>
      </c>
      <c r="E25" t="s">
        <v>34</v>
      </c>
    </row>
    <row r="26" spans="1:8" x14ac:dyDescent="0.35">
      <c r="A26" s="1" t="str">
        <f t="shared" si="0"/>
        <v>Sportkids</v>
      </c>
      <c r="B26" t="s">
        <v>25</v>
      </c>
      <c r="C26" t="s">
        <v>25</v>
      </c>
      <c r="E26" t="s">
        <v>25</v>
      </c>
    </row>
    <row r="27" spans="1:8" x14ac:dyDescent="0.35">
      <c r="A27" s="1" t="str">
        <f t="shared" si="0"/>
        <v>Pausa</v>
      </c>
      <c r="B27" t="s">
        <v>26</v>
      </c>
      <c r="C27" t="s">
        <v>201</v>
      </c>
      <c r="E27" t="s">
        <v>35</v>
      </c>
    </row>
    <row r="28" spans="1:8" x14ac:dyDescent="0.35">
      <c r="A28" s="1" t="str">
        <f t="shared" si="0"/>
        <v>Colloqui</v>
      </c>
      <c r="B28" t="s">
        <v>58</v>
      </c>
      <c r="C28" t="s">
        <v>204</v>
      </c>
      <c r="E28" t="s">
        <v>36</v>
      </c>
    </row>
    <row r="29" spans="1:8" x14ac:dyDescent="0.35">
      <c r="A29" s="1" t="str">
        <f t="shared" si="0"/>
        <v>Pranzo</v>
      </c>
      <c r="B29" t="s">
        <v>27</v>
      </c>
      <c r="C29" t="s">
        <v>205</v>
      </c>
      <c r="E29" t="s">
        <v>37</v>
      </c>
    </row>
    <row r="30" spans="1:8" x14ac:dyDescent="0.35">
      <c r="A30" s="1">
        <f t="shared" si="0"/>
        <v>0</v>
      </c>
      <c r="B30" t="s">
        <v>21</v>
      </c>
      <c r="E30" t="s">
        <v>21</v>
      </c>
    </row>
    <row r="31" spans="1:8" x14ac:dyDescent="0.35">
      <c r="A31" s="1">
        <f t="shared" si="0"/>
        <v>0</v>
      </c>
    </row>
    <row r="32" spans="1:8" x14ac:dyDescent="0.35">
      <c r="A32" s="1" t="str">
        <f t="shared" si="0"/>
        <v>DE</v>
      </c>
      <c r="B32" t="s">
        <v>10</v>
      </c>
      <c r="C32" t="s">
        <v>10</v>
      </c>
      <c r="D32" t="s">
        <v>10</v>
      </c>
      <c r="E32" t="s">
        <v>10</v>
      </c>
      <c r="F32" t="s">
        <v>10</v>
      </c>
      <c r="G32" t="s">
        <v>10</v>
      </c>
      <c r="H32" t="s">
        <v>10</v>
      </c>
    </row>
    <row r="33" spans="1:8" x14ac:dyDescent="0.35">
      <c r="A33" s="1" t="str">
        <f t="shared" si="0"/>
        <v>IT</v>
      </c>
      <c r="B33" t="s">
        <v>11</v>
      </c>
      <c r="C33" t="s">
        <v>11</v>
      </c>
      <c r="D33" t="s">
        <v>11</v>
      </c>
      <c r="E33" t="s">
        <v>11</v>
      </c>
      <c r="F33" t="s">
        <v>11</v>
      </c>
      <c r="G33" t="s">
        <v>11</v>
      </c>
      <c r="H33" t="s">
        <v>11</v>
      </c>
    </row>
    <row r="34" spans="1:8" x14ac:dyDescent="0.35">
      <c r="A34" s="1" t="str">
        <f t="shared" si="0"/>
        <v>RG</v>
      </c>
      <c r="B34" t="s">
        <v>12</v>
      </c>
      <c r="C34" t="s">
        <v>12</v>
      </c>
      <c r="D34" t="s">
        <v>12</v>
      </c>
      <c r="E34" t="s">
        <v>12</v>
      </c>
      <c r="F34" t="s">
        <v>12</v>
      </c>
      <c r="G34" t="s">
        <v>12</v>
      </c>
      <c r="H34" t="s">
        <v>12</v>
      </c>
    </row>
    <row r="35" spans="1:8" x14ac:dyDescent="0.35">
      <c r="A35" s="1" t="str">
        <f t="shared" si="0"/>
        <v>VALL</v>
      </c>
      <c r="B35" t="s">
        <v>13</v>
      </c>
      <c r="C35" t="s">
        <v>13</v>
      </c>
      <c r="D35" t="s">
        <v>13</v>
      </c>
      <c r="E35" t="s">
        <v>13</v>
      </c>
      <c r="F35" t="s">
        <v>13</v>
      </c>
      <c r="G35" t="s">
        <v>13</v>
      </c>
      <c r="H35" t="s">
        <v>13</v>
      </c>
    </row>
    <row r="36" spans="1:8" x14ac:dyDescent="0.35">
      <c r="A36" s="1" t="str">
        <f t="shared" si="0"/>
        <v>PUT</v>
      </c>
      <c r="B36" t="s">
        <v>14</v>
      </c>
      <c r="C36" t="s">
        <v>14</v>
      </c>
      <c r="D36" t="s">
        <v>14</v>
      </c>
      <c r="E36" t="s">
        <v>14</v>
      </c>
      <c r="F36" t="s">
        <v>14</v>
      </c>
      <c r="G36" t="s">
        <v>14</v>
      </c>
      <c r="H36" t="s">
        <v>14</v>
      </c>
    </row>
    <row r="37" spans="1:8" x14ac:dyDescent="0.35">
      <c r="A37" s="1" t="str">
        <f t="shared" si="0"/>
        <v>SURS</v>
      </c>
      <c r="B37" t="s">
        <v>15</v>
      </c>
      <c r="C37" t="s">
        <v>15</v>
      </c>
      <c r="D37" t="s">
        <v>15</v>
      </c>
      <c r="E37" t="s">
        <v>15</v>
      </c>
      <c r="F37" t="s">
        <v>15</v>
      </c>
      <c r="G37" t="s">
        <v>15</v>
      </c>
      <c r="H37" t="s">
        <v>15</v>
      </c>
    </row>
    <row r="38" spans="1:8" x14ac:dyDescent="0.35">
      <c r="A38" s="1" t="str">
        <f t="shared" si="0"/>
        <v>SURM</v>
      </c>
      <c r="B38" t="s">
        <v>16</v>
      </c>
      <c r="C38" t="s">
        <v>16</v>
      </c>
      <c r="D38" t="s">
        <v>16</v>
      </c>
      <c r="E38" t="s">
        <v>16</v>
      </c>
      <c r="F38" t="s">
        <v>16</v>
      </c>
      <c r="G38" t="s">
        <v>16</v>
      </c>
      <c r="H38" t="s">
        <v>16</v>
      </c>
    </row>
    <row r="39" spans="1:8" x14ac:dyDescent="0.35">
      <c r="A39" s="1" t="str">
        <f t="shared" si="0"/>
        <v>*</v>
      </c>
      <c r="B39" t="s">
        <v>21</v>
      </c>
      <c r="C39" t="s">
        <v>21</v>
      </c>
      <c r="D39" t="s">
        <v>21</v>
      </c>
      <c r="E39" t="s">
        <v>21</v>
      </c>
      <c r="F39" t="s">
        <v>21</v>
      </c>
      <c r="G39" t="s">
        <v>21</v>
      </c>
      <c r="H39" t="s">
        <v>21</v>
      </c>
    </row>
    <row r="40" spans="1:8" x14ac:dyDescent="0.35">
      <c r="A40" s="1">
        <f t="shared" si="0"/>
        <v>0</v>
      </c>
    </row>
    <row r="41" spans="1:8" ht="29" x14ac:dyDescent="0.35">
      <c r="A41" s="1" t="str">
        <f t="shared" si="0"/>
        <v>Insegnamento obbligatorio (grandi min, 24 lezioni, piccoli minimo 22 lezioni</v>
      </c>
      <c r="B41" t="s">
        <v>56</v>
      </c>
      <c r="C41" s="140" t="s">
        <v>222</v>
      </c>
      <c r="E41" t="s">
        <v>79</v>
      </c>
    </row>
    <row r="42" spans="1:8" x14ac:dyDescent="0.35">
      <c r="A42" s="1" t="str">
        <f t="shared" si="0"/>
        <v>Totale</v>
      </c>
      <c r="B42" t="s">
        <v>41</v>
      </c>
      <c r="C42" t="s">
        <v>206</v>
      </c>
      <c r="E42" t="s">
        <v>80</v>
      </c>
    </row>
    <row r="43" spans="1:8" x14ac:dyDescent="0.35">
      <c r="A43" s="1" t="str">
        <f t="shared" si="0"/>
        <v>No. Lezioni</v>
      </c>
      <c r="B43" t="s">
        <v>42</v>
      </c>
      <c r="C43" t="s">
        <v>207</v>
      </c>
      <c r="E43" t="s">
        <v>81</v>
      </c>
    </row>
    <row r="44" spans="1:8" x14ac:dyDescent="0.35">
      <c r="A44" s="1" t="str">
        <f t="shared" si="0"/>
        <v xml:space="preserve">da </v>
      </c>
      <c r="B44" t="s">
        <v>43</v>
      </c>
      <c r="C44" t="s">
        <v>208</v>
      </c>
      <c r="E44" t="s">
        <v>82</v>
      </c>
    </row>
    <row r="45" spans="1:8" x14ac:dyDescent="0.35">
      <c r="A45" s="1" t="str">
        <f t="shared" si="0"/>
        <v xml:space="preserve">a </v>
      </c>
      <c r="B45" t="s">
        <v>44</v>
      </c>
      <c r="C45" t="s">
        <v>209</v>
      </c>
      <c r="E45" t="s">
        <v>83</v>
      </c>
    </row>
    <row r="46" spans="1:8" x14ac:dyDescent="0.35">
      <c r="A46" s="1" t="str">
        <f t="shared" si="0"/>
        <v>Orario settimanale scuola dell'infanzia</v>
      </c>
      <c r="B46" t="s">
        <v>50</v>
      </c>
      <c r="C46" t="s">
        <v>281</v>
      </c>
      <c r="E46" t="s">
        <v>84</v>
      </c>
    </row>
    <row r="47" spans="1:8" x14ac:dyDescent="0.35">
      <c r="A47" s="1" t="str">
        <f t="shared" si="0"/>
        <v>Scuola</v>
      </c>
      <c r="B47" t="s">
        <v>51</v>
      </c>
      <c r="C47" t="s">
        <v>210</v>
      </c>
      <c r="E47" t="s">
        <v>85</v>
      </c>
    </row>
    <row r="48" spans="1:8" x14ac:dyDescent="0.35">
      <c r="A48" s="1" t="str">
        <f t="shared" si="0"/>
        <v>Cognome e nome</v>
      </c>
      <c r="B48" t="s">
        <v>138</v>
      </c>
      <c r="C48" t="s">
        <v>211</v>
      </c>
      <c r="E48" t="s">
        <v>86</v>
      </c>
    </row>
    <row r="49" spans="1:5" x14ac:dyDescent="0.35">
      <c r="A49" s="1" t="str">
        <f t="shared" si="0"/>
        <v>Cellulare</v>
      </c>
      <c r="B49" t="s">
        <v>52</v>
      </c>
      <c r="C49" t="s">
        <v>212</v>
      </c>
      <c r="E49" t="s">
        <v>87</v>
      </c>
    </row>
    <row r="50" spans="1:5" x14ac:dyDescent="0.35">
      <c r="A50" s="1" t="str">
        <f t="shared" si="0"/>
        <v>Mail</v>
      </c>
      <c r="B50" t="s">
        <v>55</v>
      </c>
      <c r="C50" t="s">
        <v>55</v>
      </c>
      <c r="E50" t="s">
        <v>55</v>
      </c>
    </row>
    <row r="51" spans="1:5" x14ac:dyDescent="0.35">
      <c r="A51" s="1" t="str">
        <f t="shared" si="0"/>
        <v>Allievi 4-5 anni</v>
      </c>
      <c r="B51" t="s">
        <v>53</v>
      </c>
      <c r="C51" t="s">
        <v>263</v>
      </c>
      <c r="E51" t="s">
        <v>89</v>
      </c>
    </row>
    <row r="52" spans="1:5" x14ac:dyDescent="0.35">
      <c r="A52" s="1" t="str">
        <f t="shared" si="0"/>
        <v>Allievi 6 anni</v>
      </c>
      <c r="B52" t="s">
        <v>54</v>
      </c>
      <c r="C52" t="s">
        <v>264</v>
      </c>
      <c r="E52" t="s">
        <v>88</v>
      </c>
    </row>
    <row r="53" spans="1:5" x14ac:dyDescent="0.35">
      <c r="C53" t="s">
        <v>213</v>
      </c>
    </row>
    <row r="54" spans="1:5" x14ac:dyDescent="0.35">
      <c r="A54" s="1" t="str">
        <f t="shared" si="0"/>
        <v>Lingua</v>
      </c>
      <c r="B54" t="s">
        <v>31</v>
      </c>
      <c r="C54" t="s">
        <v>90</v>
      </c>
      <c r="E54" t="s">
        <v>90</v>
      </c>
    </row>
    <row r="55" spans="1:5" x14ac:dyDescent="0.35">
      <c r="A55" s="1">
        <f t="shared" si="0"/>
        <v>0</v>
      </c>
      <c r="B55" t="s">
        <v>95</v>
      </c>
    </row>
    <row r="56" spans="1:5" ht="29" x14ac:dyDescent="0.35">
      <c r="A56" s="1" t="str">
        <f t="shared" si="0"/>
        <v>Lezioni marginali con assistenza da parte dell'insegnante</v>
      </c>
      <c r="B56" s="140" t="s">
        <v>96</v>
      </c>
      <c r="C56" s="141" t="s">
        <v>214</v>
      </c>
    </row>
    <row r="57" spans="1:5" ht="29" x14ac:dyDescent="0.35">
      <c r="A57" s="1" t="str">
        <f t="shared" si="0"/>
        <v>I campi con sfondo grigio nell'intestazione devono essere compilati.</v>
      </c>
      <c r="B57" s="140" t="s">
        <v>94</v>
      </c>
      <c r="C57" s="140" t="s">
        <v>215</v>
      </c>
    </row>
    <row r="58" spans="1:5" ht="87" x14ac:dyDescent="0.35">
      <c r="A58" s="1" t="str">
        <f t="shared" si="0"/>
        <v>Se necessario, cambiare la lingua nel campo rosso (orario, cella B7). Inserite gli orari nel formato hh:mm (senza virgola, ecc.). Ricordate le pause di cinque minuti!</v>
      </c>
      <c r="B58" s="140" t="s">
        <v>178</v>
      </c>
      <c r="C58" s="140" t="s">
        <v>216</v>
      </c>
    </row>
    <row r="59" spans="1:5" ht="58" x14ac:dyDescent="0.35">
      <c r="A59" s="1" t="str">
        <f t="shared" si="0"/>
        <v>Lezioni generali nella scuola dell'infanzia, incluso il gioco libero, ma senza bosco, movimento e sport, corso base di educazione musicale , Sportkids.</v>
      </c>
      <c r="B59" s="140" t="s">
        <v>97</v>
      </c>
      <c r="C59" s="140" t="s">
        <v>217</v>
      </c>
    </row>
    <row r="60" spans="1:5" x14ac:dyDescent="0.35">
      <c r="A60" s="1" t="str">
        <f t="shared" si="0"/>
        <v>Movimento e sport</v>
      </c>
      <c r="B60" s="140" t="s">
        <v>98</v>
      </c>
      <c r="C60" s="140" t="s">
        <v>219</v>
      </c>
    </row>
    <row r="61" spans="1:5" ht="29" x14ac:dyDescent="0.35">
      <c r="A61" s="1" t="str">
        <f t="shared" si="0"/>
        <v xml:space="preserve">Lezioni regolari nel bosco (anche se alternate ogni quindici giorni). </v>
      </c>
      <c r="B61" s="140" t="s">
        <v>99</v>
      </c>
      <c r="C61" s="140" t="s">
        <v>218</v>
      </c>
    </row>
    <row r="62" spans="1:5" ht="29" x14ac:dyDescent="0.35">
      <c r="A62" s="1" t="str">
        <f t="shared" si="0"/>
        <v>Educazione musicale / corso base. Offerte di lezioni supplementari facoltative.</v>
      </c>
      <c r="B62" s="140" t="s">
        <v>100</v>
      </c>
      <c r="C62" s="140" t="s">
        <v>220</v>
      </c>
    </row>
    <row r="63" spans="1:5" x14ac:dyDescent="0.35">
      <c r="A63" s="1" t="str">
        <f t="shared" si="0"/>
        <v>Offerte facoltative come Sportkids, ecc.</v>
      </c>
      <c r="B63" s="140" t="s">
        <v>101</v>
      </c>
      <c r="C63" s="140" t="s">
        <v>223</v>
      </c>
    </row>
    <row r="64" spans="1:5" x14ac:dyDescent="0.35">
      <c r="A64" s="1">
        <f t="shared" si="0"/>
        <v>0</v>
      </c>
    </row>
    <row r="65" spans="1:7" x14ac:dyDescent="0.35">
      <c r="A65" s="1" t="str">
        <f t="shared" si="0"/>
        <v>2025/2027</v>
      </c>
      <c r="B65" t="s">
        <v>102</v>
      </c>
      <c r="C65" t="s">
        <v>107</v>
      </c>
      <c r="D65" t="s">
        <v>108</v>
      </c>
      <c r="E65" t="s">
        <v>109</v>
      </c>
      <c r="F65" t="s">
        <v>110</v>
      </c>
      <c r="G65" t="s">
        <v>111</v>
      </c>
    </row>
    <row r="66" spans="1:7" x14ac:dyDescent="0.35">
      <c r="A66" s="1" t="str">
        <f t="shared" si="0"/>
        <v>2026/2028</v>
      </c>
      <c r="B66" t="s">
        <v>103</v>
      </c>
      <c r="C66" t="s">
        <v>112</v>
      </c>
      <c r="D66" t="s">
        <v>113</v>
      </c>
      <c r="E66" t="s">
        <v>114</v>
      </c>
      <c r="F66" t="s">
        <v>115</v>
      </c>
      <c r="G66" t="s">
        <v>116</v>
      </c>
    </row>
    <row r="67" spans="1:7" x14ac:dyDescent="0.35">
      <c r="A67" s="1" t="str">
        <f t="shared" ref="A67:A139" si="1">IF($A$1=$B$1,B67,IF($A$1=$C$1,C67,IF($A$1=$D$1,D67,IF($A$1=$E$1,E67,IF($A$1=$F$1,F67,(IF($A$1=$G$1,G67,(IF($A$1=$H$1,H67)))))))))</f>
        <v>2027/2029</v>
      </c>
      <c r="B67" t="s">
        <v>104</v>
      </c>
      <c r="C67" t="s">
        <v>117</v>
      </c>
      <c r="D67" t="s">
        <v>118</v>
      </c>
      <c r="E67" t="s">
        <v>119</v>
      </c>
      <c r="F67" t="s">
        <v>120</v>
      </c>
      <c r="G67" t="s">
        <v>121</v>
      </c>
    </row>
    <row r="68" spans="1:7" x14ac:dyDescent="0.35">
      <c r="A68" s="1" t="str">
        <f t="shared" si="1"/>
        <v>2028/2030</v>
      </c>
      <c r="B68" t="s">
        <v>105</v>
      </c>
      <c r="C68" t="s">
        <v>122</v>
      </c>
      <c r="D68" t="s">
        <v>123</v>
      </c>
      <c r="E68" t="s">
        <v>124</v>
      </c>
      <c r="F68" t="s">
        <v>125</v>
      </c>
      <c r="G68" t="s">
        <v>126</v>
      </c>
    </row>
    <row r="69" spans="1:7" x14ac:dyDescent="0.35">
      <c r="A69" s="1" t="str">
        <f t="shared" si="1"/>
        <v>2029/2031</v>
      </c>
      <c r="B69" t="s">
        <v>106</v>
      </c>
      <c r="C69" t="s">
        <v>127</v>
      </c>
      <c r="D69" t="s">
        <v>128</v>
      </c>
      <c r="E69" t="s">
        <v>129</v>
      </c>
      <c r="F69" t="s">
        <v>130</v>
      </c>
      <c r="G69" t="s">
        <v>131</v>
      </c>
    </row>
    <row r="70" spans="1:7" x14ac:dyDescent="0.35">
      <c r="A70" s="1">
        <f t="shared" si="1"/>
        <v>0</v>
      </c>
    </row>
    <row r="71" spans="1:7" ht="29" x14ac:dyDescent="0.35">
      <c r="A71" s="1" t="str">
        <f t="shared" si="1"/>
        <v>Colloquio/lezione insegnante di classe. Deve essere annotato nell'orario.</v>
      </c>
      <c r="B71" s="140" t="s">
        <v>132</v>
      </c>
      <c r="C71" s="140" t="s">
        <v>221</v>
      </c>
    </row>
    <row r="72" spans="1:7" ht="43.5" x14ac:dyDescent="0.35">
      <c r="A72" s="1" t="str">
        <f t="shared" si="1"/>
        <v>Prendere nota degli orari delle pause. Chiarire con l'Ispettorato scolastico nel caso in cui la pausa dei 5 min. dovesse essere annullata</v>
      </c>
      <c r="B72" s="140" t="s">
        <v>133</v>
      </c>
      <c r="C72" s="140" t="s">
        <v>224</v>
      </c>
    </row>
    <row r="73" spans="1:7" x14ac:dyDescent="0.35">
      <c r="A73" s="1" t="str">
        <f t="shared" si="1"/>
        <v>Pranzo</v>
      </c>
      <c r="B73" s="140" t="s">
        <v>134</v>
      </c>
      <c r="C73" t="s">
        <v>205</v>
      </c>
    </row>
    <row r="74" spans="1:7" ht="29" x14ac:dyDescent="0.35">
      <c r="A74" s="1" t="str">
        <f t="shared" si="1"/>
        <v>Insegnamento obbligatorio (grandi minimo 24 lezioni, piccoli minimo 22 lezioni</v>
      </c>
      <c r="B74" s="140" t="s">
        <v>135</v>
      </c>
      <c r="C74" s="141" t="s">
        <v>225</v>
      </c>
    </row>
    <row r="75" spans="1:7" x14ac:dyDescent="0.35">
      <c r="A75" s="1" t="str">
        <f t="shared" si="1"/>
        <v>Impiego dell'assistente scolastico</v>
      </c>
      <c r="B75" s="140" t="s">
        <v>136</v>
      </c>
      <c r="C75" s="142" t="s">
        <v>226</v>
      </c>
    </row>
    <row r="76" spans="1:7" x14ac:dyDescent="0.35">
      <c r="A76" s="1" t="str">
        <f t="shared" si="1"/>
        <v>Numero di lezioni</v>
      </c>
      <c r="B76" s="140" t="s">
        <v>137</v>
      </c>
      <c r="C76" s="140" t="s">
        <v>227</v>
      </c>
    </row>
    <row r="77" spans="1:7" x14ac:dyDescent="0.35">
      <c r="A77" s="1" t="str">
        <f t="shared" si="1"/>
        <v>Indicazioni generali e abbreviazioni</v>
      </c>
      <c r="B77" s="140" t="s">
        <v>177</v>
      </c>
      <c r="C77" t="s">
        <v>228</v>
      </c>
    </row>
    <row r="78" spans="1:7" ht="43.5" x14ac:dyDescent="0.35">
      <c r="A78" s="1" t="str">
        <f t="shared" si="1"/>
        <v>Insegnante di classe. In caso di co-docenza è necessario indicare l'insegnante di classe, l'altro come insegnante di materia</v>
      </c>
      <c r="B78" s="140" t="s">
        <v>139</v>
      </c>
      <c r="C78" s="140" t="s">
        <v>229</v>
      </c>
    </row>
    <row r="79" spans="1:7" x14ac:dyDescent="0.35">
      <c r="A79" s="1" t="str">
        <f t="shared" si="1"/>
        <v>Insegnante di materia</v>
      </c>
      <c r="B79" s="140" t="s">
        <v>140</v>
      </c>
      <c r="C79" s="142" t="s">
        <v>230</v>
      </c>
    </row>
    <row r="80" spans="1:7" x14ac:dyDescent="0.35">
      <c r="A80" s="1" t="str">
        <f t="shared" si="1"/>
        <v>PCS della sede (PIP o PIsA)</v>
      </c>
      <c r="B80" s="140" t="s">
        <v>143</v>
      </c>
      <c r="C80" s="140" t="s">
        <v>231</v>
      </c>
    </row>
    <row r="81" spans="1:3" x14ac:dyDescent="0.35">
      <c r="A81" s="1" t="str">
        <f t="shared" si="1"/>
        <v>PCS dell'istruzione speciale (Promozione ISS)</v>
      </c>
      <c r="B81" s="140" t="s">
        <v>142</v>
      </c>
      <c r="C81" s="140" t="s">
        <v>232</v>
      </c>
    </row>
    <row r="82" spans="1:3" x14ac:dyDescent="0.35">
      <c r="A82" s="1" t="str">
        <f t="shared" si="1"/>
        <v>Segnaposto vuoto per varie note</v>
      </c>
      <c r="B82" s="140" t="s">
        <v>144</v>
      </c>
      <c r="C82" t="s">
        <v>233</v>
      </c>
    </row>
    <row r="83" spans="1:3" x14ac:dyDescent="0.35">
      <c r="A83" s="1">
        <f t="shared" si="1"/>
        <v>0</v>
      </c>
      <c r="B83" s="140"/>
    </row>
    <row r="84" spans="1:3" x14ac:dyDescent="0.35">
      <c r="A84" s="1">
        <f t="shared" si="1"/>
        <v>0</v>
      </c>
      <c r="B84" s="140"/>
    </row>
    <row r="85" spans="1:3" x14ac:dyDescent="0.35">
      <c r="A85" s="1" t="str">
        <f t="shared" si="1"/>
        <v>Italiano scritto</v>
      </c>
      <c r="B85" s="140" t="s">
        <v>145</v>
      </c>
      <c r="C85" t="s">
        <v>234</v>
      </c>
    </row>
    <row r="86" spans="1:3" x14ac:dyDescent="0.35">
      <c r="A86" s="1" t="str">
        <f t="shared" si="1"/>
        <v>Italiano parlato</v>
      </c>
      <c r="B86" s="140" t="s">
        <v>146</v>
      </c>
      <c r="C86" t="s">
        <v>235</v>
      </c>
    </row>
    <row r="87" spans="1:3" x14ac:dyDescent="0.35">
      <c r="A87" s="1">
        <f t="shared" si="1"/>
        <v>0</v>
      </c>
      <c r="B87" s="140"/>
    </row>
    <row r="88" spans="1:3" x14ac:dyDescent="0.35">
      <c r="A88" s="1">
        <f t="shared" si="1"/>
        <v>0</v>
      </c>
      <c r="B88" s="140" t="s">
        <v>21</v>
      </c>
    </row>
    <row r="89" spans="1:3" x14ac:dyDescent="0.35">
      <c r="A89" s="1" t="str">
        <f t="shared" si="1"/>
        <v>Marginale</v>
      </c>
      <c r="B89" s="140" t="s">
        <v>147</v>
      </c>
      <c r="C89" t="s">
        <v>236</v>
      </c>
    </row>
    <row r="90" spans="1:3" x14ac:dyDescent="0.35">
      <c r="A90" s="1" t="str">
        <f t="shared" si="1"/>
        <v>Lezione piccoli</v>
      </c>
      <c r="B90" s="140" t="s">
        <v>184</v>
      </c>
      <c r="C90" t="s">
        <v>237</v>
      </c>
    </row>
    <row r="91" spans="1:3" x14ac:dyDescent="0.35">
      <c r="A91" s="1" t="str">
        <f t="shared" si="1"/>
        <v>Lezione grandi</v>
      </c>
      <c r="B91" s="140" t="s">
        <v>185</v>
      </c>
      <c r="C91" t="s">
        <v>238</v>
      </c>
    </row>
    <row r="92" spans="1:3" x14ac:dyDescent="0.35">
      <c r="A92" s="1" t="str">
        <f t="shared" si="1"/>
        <v>Lezione tutti</v>
      </c>
      <c r="B92" s="140" t="s">
        <v>186</v>
      </c>
      <c r="C92" t="s">
        <v>239</v>
      </c>
    </row>
    <row r="93" spans="1:3" x14ac:dyDescent="0.35">
      <c r="A93" s="1" t="str">
        <f t="shared" si="1"/>
        <v>Bosco piccoli</v>
      </c>
      <c r="B93" s="140" t="s">
        <v>148</v>
      </c>
      <c r="C93" t="s">
        <v>240</v>
      </c>
    </row>
    <row r="94" spans="1:3" x14ac:dyDescent="0.35">
      <c r="A94" s="1" t="str">
        <f t="shared" si="1"/>
        <v>Bosco grandi</v>
      </c>
      <c r="B94" s="140" t="s">
        <v>149</v>
      </c>
      <c r="C94" t="s">
        <v>241</v>
      </c>
    </row>
    <row r="95" spans="1:3" x14ac:dyDescent="0.35">
      <c r="A95" s="1" t="str">
        <f t="shared" si="1"/>
        <v>Bosco tutti</v>
      </c>
      <c r="B95" s="140" t="s">
        <v>150</v>
      </c>
      <c r="C95" t="s">
        <v>242</v>
      </c>
    </row>
    <row r="96" spans="1:3" x14ac:dyDescent="0.35">
      <c r="A96" s="1" t="str">
        <f t="shared" si="1"/>
        <v>Pranzo</v>
      </c>
      <c r="B96" s="140" t="s">
        <v>27</v>
      </c>
      <c r="C96" t="s">
        <v>205</v>
      </c>
    </row>
    <row r="97" spans="1:3" x14ac:dyDescent="0.35">
      <c r="A97" s="1" t="str">
        <f t="shared" si="1"/>
        <v>Sport e movimento piccoli</v>
      </c>
      <c r="B97" s="140" t="s">
        <v>166</v>
      </c>
      <c r="C97" t="s">
        <v>269</v>
      </c>
    </row>
    <row r="98" spans="1:3" x14ac:dyDescent="0.35">
      <c r="A98" s="1" t="str">
        <f t="shared" si="1"/>
        <v>Sport e movimento grandi</v>
      </c>
      <c r="B98" s="140" t="s">
        <v>167</v>
      </c>
      <c r="C98" t="s">
        <v>270</v>
      </c>
    </row>
    <row r="99" spans="1:3" x14ac:dyDescent="0.35">
      <c r="A99" s="1" t="str">
        <f t="shared" si="1"/>
        <v>Sport e movimento  tutti</v>
      </c>
      <c r="B99" s="140" t="s">
        <v>168</v>
      </c>
      <c r="C99" t="s">
        <v>271</v>
      </c>
    </row>
    <row r="100" spans="1:3" x14ac:dyDescent="0.35">
      <c r="A100" s="1" t="str">
        <f t="shared" si="1"/>
        <v>Pranzo</v>
      </c>
      <c r="B100" s="140" t="s">
        <v>27</v>
      </c>
      <c r="C100" t="s">
        <v>205</v>
      </c>
    </row>
    <row r="101" spans="1:3" x14ac:dyDescent="0.35">
      <c r="A101" s="1" t="str">
        <f t="shared" si="1"/>
        <v>Ulteriori strutture diurne</v>
      </c>
      <c r="B101" s="140" t="s">
        <v>165</v>
      </c>
      <c r="C101" t="s">
        <v>243</v>
      </c>
    </row>
    <row r="102" spans="1:3" x14ac:dyDescent="0.35">
      <c r="A102" s="1" t="str">
        <f t="shared" si="1"/>
        <v>Colloqui</v>
      </c>
      <c r="B102" s="140" t="s">
        <v>173</v>
      </c>
      <c r="C102" t="s">
        <v>204</v>
      </c>
    </row>
    <row r="103" spans="1:3" x14ac:dyDescent="0.35">
      <c r="A103" s="1">
        <f t="shared" si="1"/>
        <v>0</v>
      </c>
      <c r="B103" s="140"/>
    </row>
    <row r="104" spans="1:3" x14ac:dyDescent="0.35">
      <c r="A104" s="1" t="str">
        <f t="shared" si="1"/>
        <v>Indicazioni organizzative</v>
      </c>
      <c r="B104" s="140" t="s">
        <v>156</v>
      </c>
      <c r="C104" t="s">
        <v>244</v>
      </c>
    </row>
    <row r="105" spans="1:3" x14ac:dyDescent="0.35">
      <c r="A105" s="1" t="str">
        <f t="shared" si="1"/>
        <v>Cognome ins. di classe</v>
      </c>
      <c r="B105" s="140" t="s">
        <v>152</v>
      </c>
      <c r="C105" t="s">
        <v>265</v>
      </c>
    </row>
    <row r="106" spans="1:3" x14ac:dyDescent="0.35">
      <c r="A106" s="1" t="str">
        <f t="shared" si="1"/>
        <v>Nome  ins. di classe</v>
      </c>
      <c r="B106" s="140" t="s">
        <v>153</v>
      </c>
      <c r="C106" t="s">
        <v>266</v>
      </c>
    </row>
    <row r="107" spans="1:3" x14ac:dyDescent="0.35">
      <c r="A107" s="1" t="str">
        <f t="shared" si="1"/>
        <v>Cognome co-docente</v>
      </c>
      <c r="B107" s="140" t="s">
        <v>154</v>
      </c>
      <c r="C107" t="s">
        <v>287</v>
      </c>
    </row>
    <row r="108" spans="1:3" x14ac:dyDescent="0.35">
      <c r="A108" s="1" t="str">
        <f t="shared" si="1"/>
        <v>Nome co-docente</v>
      </c>
      <c r="B108" s="140" t="s">
        <v>155</v>
      </c>
      <c r="C108" t="s">
        <v>288</v>
      </c>
    </row>
    <row r="109" spans="1:3" x14ac:dyDescent="0.35">
      <c r="A109" s="1" t="str">
        <f t="shared" si="1"/>
        <v>Cognome PCS</v>
      </c>
      <c r="B109" s="140" t="s">
        <v>159</v>
      </c>
      <c r="C109" t="s">
        <v>245</v>
      </c>
    </row>
    <row r="110" spans="1:3" x14ac:dyDescent="0.35">
      <c r="A110" s="1" t="str">
        <f t="shared" si="1"/>
        <v>Nome PCS</v>
      </c>
      <c r="B110" s="140" t="s">
        <v>151</v>
      </c>
      <c r="C110" t="s">
        <v>246</v>
      </c>
    </row>
    <row r="111" spans="1:3" x14ac:dyDescent="0.35">
      <c r="A111" s="1" t="str">
        <f t="shared" si="1"/>
        <v>Cognome PCS-ISS</v>
      </c>
      <c r="B111" s="140" t="s">
        <v>157</v>
      </c>
      <c r="C111" t="s">
        <v>247</v>
      </c>
    </row>
    <row r="112" spans="1:3" x14ac:dyDescent="0.35">
      <c r="A112" s="1" t="str">
        <f t="shared" si="1"/>
        <v>Nome PCS-ISS</v>
      </c>
      <c r="B112" s="140" t="s">
        <v>158</v>
      </c>
      <c r="C112" t="s">
        <v>248</v>
      </c>
    </row>
    <row r="113" spans="1:3" x14ac:dyDescent="0.35">
      <c r="A113" t="s">
        <v>277</v>
      </c>
      <c r="B113" s="140" t="s">
        <v>279</v>
      </c>
      <c r="C113" t="s">
        <v>277</v>
      </c>
    </row>
    <row r="114" spans="1:3" x14ac:dyDescent="0.35">
      <c r="A114" t="s">
        <v>278</v>
      </c>
      <c r="B114" s="140" t="s">
        <v>280</v>
      </c>
      <c r="C114" t="s">
        <v>278</v>
      </c>
    </row>
    <row r="115" spans="1:3" x14ac:dyDescent="0.35">
      <c r="A115" s="1" t="str">
        <f t="shared" si="1"/>
        <v>Ente scolastico</v>
      </c>
      <c r="B115" s="140" t="s">
        <v>160</v>
      </c>
      <c r="C115" t="s">
        <v>249</v>
      </c>
    </row>
    <row r="116" spans="1:3" x14ac:dyDescent="0.35">
      <c r="A116" s="1" t="str">
        <f t="shared" si="1"/>
        <v>Sede</v>
      </c>
      <c r="B116" s="140" t="s">
        <v>161</v>
      </c>
      <c r="C116" t="s">
        <v>250</v>
      </c>
    </row>
    <row r="117" spans="1:3" x14ac:dyDescent="0.35">
      <c r="A117" s="1" t="str">
        <f t="shared" si="1"/>
        <v>Mail</v>
      </c>
      <c r="B117" s="140" t="s">
        <v>55</v>
      </c>
      <c r="C117" t="s">
        <v>55</v>
      </c>
    </row>
    <row r="118" spans="1:3" x14ac:dyDescent="0.35">
      <c r="A118" s="1" t="str">
        <f t="shared" si="1"/>
        <v>Telefono</v>
      </c>
      <c r="B118" s="140" t="s">
        <v>162</v>
      </c>
      <c r="C118" t="s">
        <v>251</v>
      </c>
    </row>
    <row r="119" spans="1:3" x14ac:dyDescent="0.35">
      <c r="A119" s="1">
        <f t="shared" si="1"/>
        <v>0</v>
      </c>
      <c r="B119" s="140"/>
    </row>
    <row r="120" spans="1:3" x14ac:dyDescent="0.35">
      <c r="A120" s="1" t="str">
        <f t="shared" si="1"/>
        <v xml:space="preserve">  .</v>
      </c>
      <c r="B120" s="97" t="str">
        <f>'Orario settimanale'!D48&amp;" "&amp;LEFT('Orario settimanale'!D49,1)&amp;"."</f>
        <v xml:space="preserve">  .</v>
      </c>
      <c r="C120" s="143" t="str">
        <f>'Orario settimanale'!D48&amp;" "&amp;LEFT('Orario settimanale'!D49,1)&amp;"."</f>
        <v xml:space="preserve">  .</v>
      </c>
    </row>
    <row r="121" spans="1:3" x14ac:dyDescent="0.35">
      <c r="A121" s="1" t="str">
        <f t="shared" si="1"/>
        <v xml:space="preserve"> .</v>
      </c>
      <c r="B121" s="97" t="str">
        <f>'Orario settimanale'!D53&amp;" "&amp;LEFT('Orario settimanale'!D54,1)&amp;"."</f>
        <v xml:space="preserve"> .</v>
      </c>
      <c r="C121" s="143" t="str">
        <f>'Orario settimanale'!D53&amp;" "&amp;LEFT('Orario settimanale'!D54,1)&amp;"."</f>
        <v xml:space="preserve"> .</v>
      </c>
    </row>
    <row r="122" spans="1:3" x14ac:dyDescent="0.35">
      <c r="A122" s="1" t="str">
        <f t="shared" si="1"/>
        <v xml:space="preserve"> .</v>
      </c>
      <c r="B122" s="97" t="str">
        <f>'Orario settimanale'!D58&amp;" "&amp;LEFT('Orario settimanale'!D59,1)&amp;"."</f>
        <v xml:space="preserve"> .</v>
      </c>
      <c r="C122" s="143" t="str">
        <f>'Orario settimanale'!D58&amp;" "&amp;LEFT('Orario settimanale'!D59,1)&amp;"."</f>
        <v xml:space="preserve"> .</v>
      </c>
    </row>
    <row r="123" spans="1:3" x14ac:dyDescent="0.35">
      <c r="A123" s="1" t="str">
        <f>IF($A$1=$B$1,B123,IF($A$1=$C$1,C123,IF($A$1=$D$1,D123,IF($A$1=$E$1,E123,IF($A$1=$F$1,F123,(IF($A$1=$G$1,G123,(IF($A$1=$H$1,H123)))))))))</f>
        <v xml:space="preserve"> .</v>
      </c>
      <c r="B123" s="97" t="str">
        <f>'Orario settimanale'!D63&amp;" "&amp;LEFT('Orario settimanale'!D64,1)&amp;"."</f>
        <v xml:space="preserve"> .</v>
      </c>
      <c r="C123" s="143" t="str">
        <f>'Orario settimanale'!D63&amp;" "&amp;LEFT('Orario settimanale'!D64,1)&amp;"."</f>
        <v xml:space="preserve"> .</v>
      </c>
    </row>
    <row r="124" spans="1:3" x14ac:dyDescent="0.35">
      <c r="A124" s="1" t="str">
        <f>IF($A$1=$B$1,B124,IF($A$1=$C$1,C124,IF($A$1=$D$1,D124,IF($A$1=$E$1,E124,IF($A$1=$F$1,F124,(IF($A$1=$G$1,G124,(IF($A$1=$H$1,H124)))))))))</f>
        <v xml:space="preserve"> .</v>
      </c>
      <c r="B124" s="97" t="str">
        <f>'Orario settimanale'!D68&amp;" "&amp;LEFT('Orario settimanale'!D69,1)&amp;"."</f>
        <v xml:space="preserve"> .</v>
      </c>
      <c r="C124" s="143" t="str">
        <f>'Orario settimanale'!D68&amp;" "&amp;LEFT('Orario settimanale'!D69,1)&amp;"."</f>
        <v xml:space="preserve"> .</v>
      </c>
    </row>
    <row r="125" spans="1:3" x14ac:dyDescent="0.35">
      <c r="A125" s="1" t="str">
        <f t="shared" si="1"/>
        <v>PiP-PIsA:  .</v>
      </c>
      <c r="B125" t="str">
        <f>"IF: "&amp;WL!B122</f>
        <v>IF:  .</v>
      </c>
      <c r="C125" t="str">
        <f>"PiP-PIsA: "&amp;WL!B122</f>
        <v>PiP-PIsA:  .</v>
      </c>
    </row>
    <row r="126" spans="1:3" x14ac:dyDescent="0.35">
      <c r="A126" s="1" t="str">
        <f t="shared" si="1"/>
        <v>ISS:  .</v>
      </c>
      <c r="B126" t="str">
        <f>"ISS: "&amp;B123</f>
        <v>ISS:  .</v>
      </c>
      <c r="C126" t="str">
        <f>"ISS: "&amp;B123</f>
        <v>ISS:  .</v>
      </c>
    </row>
    <row r="127" spans="1:3" x14ac:dyDescent="0.35">
      <c r="A127" s="1" t="str">
        <f t="shared" si="1"/>
        <v>AS:  .</v>
      </c>
      <c r="B127" t="str">
        <f>"ISS: "&amp;B124</f>
        <v>ISS:  .</v>
      </c>
      <c r="C127" t="str">
        <f>"AS: "&amp;B124</f>
        <v>AS:  .</v>
      </c>
    </row>
    <row r="128" spans="1:3" x14ac:dyDescent="0.35">
      <c r="A128" s="1" t="str">
        <f t="shared" si="1"/>
        <v>ISS: PiP-PIsA:  .</v>
      </c>
      <c r="B128" t="str">
        <f>"ISS: "&amp;B125</f>
        <v>ISS: IF:  .</v>
      </c>
      <c r="C128" t="str">
        <f>"ISS: "&amp;C125</f>
        <v>ISS: PiP-PIsA:  .</v>
      </c>
    </row>
    <row r="129" spans="1:3" x14ac:dyDescent="0.35">
      <c r="A129" s="1" t="str">
        <f t="shared" si="1"/>
        <v>Lezioni obb. piccoli</v>
      </c>
      <c r="B129" t="s">
        <v>170</v>
      </c>
      <c r="C129" t="s">
        <v>252</v>
      </c>
    </row>
    <row r="130" spans="1:3" x14ac:dyDescent="0.35">
      <c r="A130" s="1" t="str">
        <f t="shared" si="1"/>
        <v>Lezioni obb. grandi</v>
      </c>
      <c r="B130" t="s">
        <v>169</v>
      </c>
      <c r="C130" t="s">
        <v>253</v>
      </c>
    </row>
    <row r="131" spans="1:3" x14ac:dyDescent="0.35">
      <c r="A131" s="1" t="str">
        <f t="shared" si="1"/>
        <v>Numero all. 4 anni</v>
      </c>
      <c r="B131" t="s">
        <v>171</v>
      </c>
      <c r="C131" t="s">
        <v>283</v>
      </c>
    </row>
    <row r="132" spans="1:3" x14ac:dyDescent="0.35">
      <c r="A132" s="1" t="str">
        <f t="shared" si="1"/>
        <v>Numero all. 5 anni</v>
      </c>
      <c r="B132" t="s">
        <v>172</v>
      </c>
      <c r="C132" t="s">
        <v>284</v>
      </c>
    </row>
    <row r="133" spans="1:3" x14ac:dyDescent="0.35">
      <c r="A133" s="1" t="str">
        <f t="shared" si="1"/>
        <v>Numero all. 6 anni</v>
      </c>
      <c r="C133" t="s">
        <v>285</v>
      </c>
    </row>
    <row r="134" spans="1:3" x14ac:dyDescent="0.35">
      <c r="A134" s="1" t="str">
        <f t="shared" si="1"/>
        <v>PiP-Pisa</v>
      </c>
      <c r="B134" t="s">
        <v>163</v>
      </c>
      <c r="C134" t="s">
        <v>282</v>
      </c>
    </row>
    <row r="135" spans="1:3" x14ac:dyDescent="0.35">
      <c r="A135" s="1" t="str">
        <f>IF($A$1=$B$1,B135,IF($A$1=$C$1,C135,IF($A$1=$D$1,D135,IF($A$1=$E$1,E135,IF($A$1=$F$1,F135,(IF($A$1=$G$1,G135,(IF($A$1=$H$1,H135)))))))))</f>
        <v>ISS</v>
      </c>
      <c r="B135" t="s">
        <v>164</v>
      </c>
      <c r="C135" t="s">
        <v>164</v>
      </c>
    </row>
    <row r="136" spans="1:3" x14ac:dyDescent="0.35">
      <c r="A136" s="1" t="str">
        <f>IF($A$1=$B$1,B136,IF($A$1=$C$1,C136,IF($A$1=$D$1,D136,IF($A$1=$E$1,E136,IF($A$1=$F$1,F136,(IF($A$1=$G$1,G136,(IF($A$1=$H$1,H136)))))))))</f>
        <v>AS</v>
      </c>
      <c r="B136" t="s">
        <v>17</v>
      </c>
      <c r="C136" t="s">
        <v>256</v>
      </c>
    </row>
    <row r="137" spans="1:3" x14ac:dyDescent="0.35">
      <c r="A137" s="1" t="str">
        <f t="shared" si="1"/>
        <v xml:space="preserve">Bosco </v>
      </c>
      <c r="B137" t="s">
        <v>19</v>
      </c>
      <c r="C137" t="s">
        <v>254</v>
      </c>
    </row>
    <row r="138" spans="1:3" x14ac:dyDescent="0.35">
      <c r="A138" s="1" t="str">
        <f t="shared" si="1"/>
        <v>MS</v>
      </c>
      <c r="B138" t="s">
        <v>20</v>
      </c>
      <c r="C138" t="s">
        <v>78</v>
      </c>
    </row>
    <row r="139" spans="1:3" x14ac:dyDescent="0.35">
      <c r="A139" s="1">
        <f t="shared" si="1"/>
        <v>0</v>
      </c>
    </row>
    <row r="140" spans="1:3" x14ac:dyDescent="0.35">
      <c r="A140" s="1">
        <f t="shared" ref="A140:A196" si="2">IF($A$1=$B$1,B140,IF($A$1=$C$1,C140,IF($A$1=$D$1,D140,IF($A$1=$E$1,E140,IF($A$1=$F$1,F140,(IF($A$1=$G$1,G140,(IF($A$1=$H$1,H140)))))))))</f>
        <v>0</v>
      </c>
    </row>
    <row r="141" spans="1:3" x14ac:dyDescent="0.35">
      <c r="A141" s="1" t="str">
        <f t="shared" si="2"/>
        <v xml:space="preserve">Incarichi </v>
      </c>
      <c r="B141" t="s">
        <v>180</v>
      </c>
      <c r="C141" t="s">
        <v>255</v>
      </c>
    </row>
    <row r="142" spans="1:3" x14ac:dyDescent="0.35">
      <c r="A142" s="1" t="str">
        <f t="shared" si="2"/>
        <v>ins. di classe</v>
      </c>
      <c r="B142" t="s">
        <v>181</v>
      </c>
      <c r="C142" t="s">
        <v>272</v>
      </c>
    </row>
    <row r="143" spans="1:3" x14ac:dyDescent="0.35">
      <c r="A143" s="1" t="str">
        <f t="shared" si="2"/>
        <v>Ins. di materia</v>
      </c>
      <c r="B143" t="s">
        <v>182</v>
      </c>
      <c r="C143" t="s">
        <v>275</v>
      </c>
    </row>
    <row r="144" spans="1:3" x14ac:dyDescent="0.35">
      <c r="A144" s="1" t="str">
        <f t="shared" si="2"/>
        <v>PCS</v>
      </c>
      <c r="B144" t="s">
        <v>174</v>
      </c>
      <c r="C144" t="s">
        <v>194</v>
      </c>
    </row>
    <row r="145" spans="1:3" x14ac:dyDescent="0.35">
      <c r="A145" s="1" t="str">
        <f t="shared" si="2"/>
        <v>ISS</v>
      </c>
      <c r="B145" t="s">
        <v>164</v>
      </c>
      <c r="C145" t="s">
        <v>164</v>
      </c>
    </row>
    <row r="146" spans="1:3" x14ac:dyDescent="0.35">
      <c r="A146" s="1" t="str">
        <f t="shared" si="2"/>
        <v>AS</v>
      </c>
      <c r="B146" t="s">
        <v>17</v>
      </c>
      <c r="C146" t="s">
        <v>256</v>
      </c>
    </row>
    <row r="147" spans="1:3" x14ac:dyDescent="0.35">
      <c r="A147" s="1" t="str">
        <f t="shared" si="2"/>
        <v>Totale lezioni</v>
      </c>
      <c r="B147" t="s">
        <v>175</v>
      </c>
      <c r="C147" t="s">
        <v>273</v>
      </c>
    </row>
    <row r="148" spans="1:3" x14ac:dyDescent="0.35">
      <c r="A148" s="1" t="str">
        <f t="shared" si="2"/>
        <v>Totale</v>
      </c>
      <c r="B148" t="s">
        <v>176</v>
      </c>
      <c r="C148" t="s">
        <v>206</v>
      </c>
    </row>
    <row r="149" spans="1:3" x14ac:dyDescent="0.35">
      <c r="A149" s="1">
        <f t="shared" si="2"/>
        <v>0</v>
      </c>
    </row>
    <row r="150" spans="1:3" x14ac:dyDescent="0.35">
      <c r="A150" s="1" t="str">
        <f t="shared" si="2"/>
        <v>Paese</v>
      </c>
      <c r="B150" t="s">
        <v>179</v>
      </c>
      <c r="C150" t="s">
        <v>268</v>
      </c>
    </row>
    <row r="151" spans="1:3" x14ac:dyDescent="0.35">
      <c r="A151" s="1">
        <f t="shared" si="2"/>
        <v>0</v>
      </c>
    </row>
    <row r="152" spans="1:3" x14ac:dyDescent="0.35">
      <c r="A152" s="1" t="str">
        <f t="shared" si="2"/>
        <v>Insegnante</v>
      </c>
      <c r="B152" t="s">
        <v>183</v>
      </c>
      <c r="C152" t="s">
        <v>274</v>
      </c>
    </row>
    <row r="153" spans="1:3" x14ac:dyDescent="0.35">
      <c r="A153" s="1" t="str">
        <f t="shared" si="2"/>
        <v xml:space="preserve">lingua </v>
      </c>
      <c r="B153" t="s">
        <v>31</v>
      </c>
      <c r="C153" t="s">
        <v>257</v>
      </c>
    </row>
    <row r="154" spans="1:3" x14ac:dyDescent="0.35">
      <c r="A154" s="1">
        <f t="shared" si="2"/>
        <v>0</v>
      </c>
    </row>
    <row r="155" spans="1:3" x14ac:dyDescent="0.35">
      <c r="A155" s="1" t="str">
        <f t="shared" si="2"/>
        <v>Tempo marginale (minuti)</v>
      </c>
      <c r="B155" t="s">
        <v>187</v>
      </c>
      <c r="C155" t="s">
        <v>258</v>
      </c>
    </row>
    <row r="156" spans="1:3" ht="58" x14ac:dyDescent="0.35">
      <c r="A156" s="1" t="str">
        <f t="shared" si="2"/>
        <v>I volumi di impiego comprendono lezioni, funzione di insegnante di classe, sgravio per anzianità, colloqui retribuiti e altre lezioni retribuite.</v>
      </c>
      <c r="B156" s="140" t="s">
        <v>188</v>
      </c>
      <c r="C156" s="140" t="s">
        <v>259</v>
      </c>
    </row>
    <row r="157" spans="1:3" x14ac:dyDescent="0.35">
      <c r="A157" s="1">
        <f t="shared" si="2"/>
        <v>0</v>
      </c>
    </row>
    <row r="158" spans="1:3" x14ac:dyDescent="0.35">
      <c r="A158" s="1">
        <f t="shared" si="2"/>
        <v>0</v>
      </c>
    </row>
    <row r="159" spans="1:3" x14ac:dyDescent="0.35">
      <c r="A159" s="1">
        <f t="shared" si="2"/>
        <v>0</v>
      </c>
    </row>
    <row r="160" spans="1:3" x14ac:dyDescent="0.35">
      <c r="A160" s="1">
        <f t="shared" si="2"/>
        <v>0</v>
      </c>
    </row>
    <row r="161" spans="1:1" x14ac:dyDescent="0.35">
      <c r="A161" s="1">
        <f t="shared" si="2"/>
        <v>0</v>
      </c>
    </row>
    <row r="162" spans="1:1" x14ac:dyDescent="0.35">
      <c r="A162" s="1">
        <f t="shared" si="2"/>
        <v>0</v>
      </c>
    </row>
    <row r="163" spans="1:1" x14ac:dyDescent="0.35">
      <c r="A163" s="1">
        <f t="shared" si="2"/>
        <v>0</v>
      </c>
    </row>
    <row r="164" spans="1:1" x14ac:dyDescent="0.35">
      <c r="A164" s="1">
        <f t="shared" si="2"/>
        <v>0</v>
      </c>
    </row>
    <row r="165" spans="1:1" x14ac:dyDescent="0.35">
      <c r="A165" s="1">
        <f t="shared" si="2"/>
        <v>0</v>
      </c>
    </row>
    <row r="166" spans="1:1" x14ac:dyDescent="0.35">
      <c r="A166" s="1">
        <f t="shared" si="2"/>
        <v>0</v>
      </c>
    </row>
    <row r="167" spans="1:1" x14ac:dyDescent="0.35">
      <c r="A167" s="1">
        <f t="shared" si="2"/>
        <v>0</v>
      </c>
    </row>
    <row r="168" spans="1:1" x14ac:dyDescent="0.35">
      <c r="A168" s="1">
        <f t="shared" si="2"/>
        <v>0</v>
      </c>
    </row>
    <row r="169" spans="1:1" x14ac:dyDescent="0.35">
      <c r="A169" s="1">
        <f t="shared" si="2"/>
        <v>0</v>
      </c>
    </row>
    <row r="170" spans="1:1" x14ac:dyDescent="0.35">
      <c r="A170" s="1">
        <f t="shared" si="2"/>
        <v>0</v>
      </c>
    </row>
    <row r="171" spans="1:1" x14ac:dyDescent="0.35">
      <c r="A171" s="1">
        <f t="shared" si="2"/>
        <v>0</v>
      </c>
    </row>
    <row r="172" spans="1:1" x14ac:dyDescent="0.35">
      <c r="A172" s="1">
        <f t="shared" si="2"/>
        <v>0</v>
      </c>
    </row>
    <row r="173" spans="1:1" x14ac:dyDescent="0.35">
      <c r="A173" s="1">
        <f t="shared" si="2"/>
        <v>0</v>
      </c>
    </row>
    <row r="174" spans="1:1" x14ac:dyDescent="0.35">
      <c r="A174" s="1">
        <f t="shared" si="2"/>
        <v>0</v>
      </c>
    </row>
    <row r="175" spans="1:1" x14ac:dyDescent="0.35">
      <c r="A175" s="1">
        <f t="shared" si="2"/>
        <v>0</v>
      </c>
    </row>
    <row r="176" spans="1:1" x14ac:dyDescent="0.35">
      <c r="A176" s="1">
        <f t="shared" si="2"/>
        <v>0</v>
      </c>
    </row>
    <row r="177" spans="1:1" x14ac:dyDescent="0.35">
      <c r="A177" s="1">
        <f t="shared" si="2"/>
        <v>0</v>
      </c>
    </row>
    <row r="178" spans="1:1" x14ac:dyDescent="0.35">
      <c r="A178" s="1">
        <f t="shared" si="2"/>
        <v>0</v>
      </c>
    </row>
    <row r="179" spans="1:1" x14ac:dyDescent="0.35">
      <c r="A179" s="1">
        <f t="shared" si="2"/>
        <v>0</v>
      </c>
    </row>
    <row r="180" spans="1:1" x14ac:dyDescent="0.35">
      <c r="A180" s="1">
        <f t="shared" si="2"/>
        <v>0</v>
      </c>
    </row>
    <row r="181" spans="1:1" x14ac:dyDescent="0.35">
      <c r="A181" s="1">
        <f t="shared" si="2"/>
        <v>0</v>
      </c>
    </row>
    <row r="182" spans="1:1" x14ac:dyDescent="0.35">
      <c r="A182" s="1">
        <f t="shared" si="2"/>
        <v>0</v>
      </c>
    </row>
    <row r="183" spans="1:1" x14ac:dyDescent="0.35">
      <c r="A183" s="1">
        <f t="shared" si="2"/>
        <v>0</v>
      </c>
    </row>
    <row r="184" spans="1:1" x14ac:dyDescent="0.35">
      <c r="A184" s="1">
        <f t="shared" si="2"/>
        <v>0</v>
      </c>
    </row>
    <row r="185" spans="1:1" x14ac:dyDescent="0.35">
      <c r="A185" s="1">
        <f t="shared" si="2"/>
        <v>0</v>
      </c>
    </row>
    <row r="186" spans="1:1" x14ac:dyDescent="0.35">
      <c r="A186" s="1">
        <f t="shared" si="2"/>
        <v>0</v>
      </c>
    </row>
    <row r="187" spans="1:1" x14ac:dyDescent="0.35">
      <c r="A187" s="1">
        <f t="shared" si="2"/>
        <v>0</v>
      </c>
    </row>
    <row r="188" spans="1:1" x14ac:dyDescent="0.35">
      <c r="A188" s="1">
        <f t="shared" si="2"/>
        <v>0</v>
      </c>
    </row>
    <row r="189" spans="1:1" x14ac:dyDescent="0.35">
      <c r="A189" s="1">
        <f t="shared" si="2"/>
        <v>0</v>
      </c>
    </row>
    <row r="190" spans="1:1" x14ac:dyDescent="0.35">
      <c r="A190" s="1">
        <f t="shared" si="2"/>
        <v>0</v>
      </c>
    </row>
    <row r="191" spans="1:1" x14ac:dyDescent="0.35">
      <c r="A191" s="1">
        <f t="shared" si="2"/>
        <v>0</v>
      </c>
    </row>
    <row r="192" spans="1:1" x14ac:dyDescent="0.35">
      <c r="A192" s="1">
        <f t="shared" si="2"/>
        <v>0</v>
      </c>
    </row>
    <row r="193" spans="1:1" x14ac:dyDescent="0.35">
      <c r="A193" s="1">
        <f t="shared" si="2"/>
        <v>0</v>
      </c>
    </row>
    <row r="194" spans="1:1" x14ac:dyDescent="0.35">
      <c r="A194" s="1">
        <f t="shared" si="2"/>
        <v>0</v>
      </c>
    </row>
    <row r="195" spans="1:1" x14ac:dyDescent="0.35">
      <c r="A195" s="1">
        <f t="shared" si="2"/>
        <v>0</v>
      </c>
    </row>
    <row r="196" spans="1:1" x14ac:dyDescent="0.35">
      <c r="A196" s="1">
        <f t="shared" si="2"/>
        <v>0</v>
      </c>
    </row>
  </sheetData>
  <sheetProtection algorithmName="SHA-512" hashValue="Y0ECChbGdTWroDpJ5mV+8/TpautUmdtwRWTgVCqDLaXvq9RxOjEDixkPyq+l12MPVbzAQ16kPNFzr4IbvNtPPg==" saltValue="vlcKYI4nxINJPF4R+smAXg==" spinCount="100000" sheet="1" objects="1" scenarios="1"/>
  <dataValidations count="1">
    <dataValidation type="list" allowBlank="1" showInputMessage="1" showErrorMessage="1" sqref="A1">
      <formula1>$B$32:$B$39</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6" workbookViewId="0"/>
  </sheetViews>
  <sheetFormatPr baseColWidth="10" defaultRowHeight="14.5" x14ac:dyDescent="0.3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45"/>
  <sheetViews>
    <sheetView zoomScaleNormal="100" workbookViewId="0">
      <selection activeCell="S17" sqref="S17"/>
    </sheetView>
  </sheetViews>
  <sheetFormatPr baseColWidth="10" defaultColWidth="11.453125" defaultRowHeight="12.5" x14ac:dyDescent="0.25"/>
  <cols>
    <col min="1" max="1" width="7.54296875" style="13" customWidth="1"/>
    <col min="2" max="2" width="7.54296875" style="12" customWidth="1"/>
    <col min="3" max="12" width="12.81640625" style="12" customWidth="1"/>
    <col min="13" max="15" width="4.1796875" style="12" customWidth="1"/>
    <col min="16" max="16" width="24.453125" style="12" customWidth="1"/>
    <col min="17" max="33" width="4.1796875" style="12" customWidth="1"/>
    <col min="34" max="48" width="2.1796875" style="12" customWidth="1"/>
    <col min="49" max="49" width="4.81640625" style="12" customWidth="1"/>
    <col min="50" max="58" width="4" style="12" customWidth="1"/>
    <col min="59" max="59" width="7.54296875" style="12" customWidth="1"/>
    <col min="60" max="60" width="2" style="12" customWidth="1"/>
    <col min="61" max="61" width="7.54296875" style="12" customWidth="1"/>
    <col min="62" max="62" width="2" style="12" customWidth="1"/>
    <col min="63" max="63" width="7.54296875" style="12" customWidth="1"/>
    <col min="64" max="64" width="2" style="12" customWidth="1"/>
    <col min="65" max="65" width="7.54296875" style="12" customWidth="1"/>
    <col min="66" max="66" width="2" style="12" customWidth="1"/>
    <col min="67" max="67" width="7.54296875" style="12" customWidth="1"/>
    <col min="68" max="68" width="2" style="12" customWidth="1"/>
    <col min="69" max="69" width="7.453125" style="12" customWidth="1"/>
    <col min="70" max="70" width="2" style="12" customWidth="1"/>
    <col min="71" max="71" width="7.453125" style="12" customWidth="1"/>
    <col min="72" max="72" width="2" style="12" customWidth="1"/>
    <col min="73" max="73" width="7.453125" style="12" customWidth="1"/>
    <col min="74" max="74" width="2" style="12" customWidth="1"/>
    <col min="75" max="75" width="7.453125" style="12" customWidth="1"/>
    <col min="76" max="76" width="2" style="12" customWidth="1"/>
    <col min="77" max="77" width="7.453125" style="12" customWidth="1"/>
    <col min="78" max="78" width="2" style="12" customWidth="1"/>
    <col min="79" max="79" width="3.81640625" style="12" customWidth="1"/>
    <col min="80" max="80" width="2" style="12" customWidth="1"/>
    <col min="81" max="81" width="3.26953125" style="12" customWidth="1"/>
    <col min="82" max="82" width="2" style="12" customWidth="1"/>
    <col min="83" max="83" width="3.26953125" style="12" customWidth="1"/>
    <col min="84" max="84" width="2" style="12" customWidth="1"/>
    <col min="85" max="85" width="3.453125" style="12" customWidth="1"/>
    <col min="86" max="86" width="2" style="12" customWidth="1"/>
    <col min="87" max="87" width="3.26953125" style="12" customWidth="1"/>
    <col min="88" max="88" width="2" style="12" customWidth="1"/>
    <col min="89" max="89" width="10" style="12" customWidth="1"/>
    <col min="90" max="90" width="2" style="12" customWidth="1"/>
    <col min="91" max="91" width="10" style="12" customWidth="1"/>
    <col min="92" max="92" width="2" style="12" customWidth="1"/>
    <col min="93" max="93" width="10" style="12" customWidth="1"/>
    <col min="94" max="94" width="2" style="12" customWidth="1"/>
    <col min="95" max="95" width="10" style="12" customWidth="1"/>
    <col min="96" max="96" width="2" style="12" customWidth="1"/>
    <col min="97" max="97" width="10" style="12" customWidth="1"/>
    <col min="98" max="98" width="2" style="12" customWidth="1"/>
    <col min="99" max="99" width="9.7265625" style="12" customWidth="1"/>
    <col min="100" max="100" width="2" style="12" customWidth="1"/>
    <col min="101" max="101" width="9.7265625" style="12" customWidth="1"/>
    <col min="102" max="102" width="2" style="12" customWidth="1"/>
    <col min="103" max="103" width="9.7265625" style="12" customWidth="1"/>
    <col min="104" max="104" width="2" style="12" customWidth="1"/>
    <col min="105" max="105" width="9.7265625" style="12" customWidth="1"/>
    <col min="106" max="106" width="2" style="12" customWidth="1"/>
    <col min="107" max="107" width="9.7265625" style="12" customWidth="1"/>
    <col min="108" max="108" width="2" style="12" customWidth="1"/>
    <col min="109" max="16384" width="11.453125" style="12"/>
  </cols>
  <sheetData>
    <row r="1" spans="1:108" ht="64.5" customHeight="1" x14ac:dyDescent="0.45">
      <c r="A1" s="94"/>
      <c r="B1" s="94"/>
      <c r="C1" s="94"/>
      <c r="D1" s="94"/>
      <c r="E1" s="94"/>
      <c r="F1" s="94"/>
      <c r="G1" s="94"/>
      <c r="H1" s="94"/>
      <c r="I1" s="211" t="s">
        <v>102</v>
      </c>
      <c r="J1" s="211"/>
      <c r="K1" s="211"/>
      <c r="L1" s="211"/>
    </row>
    <row r="2" spans="1:108" ht="5.25" customHeight="1" x14ac:dyDescent="0.25"/>
    <row r="3" spans="1:108" s="36" customFormat="1" ht="22.5" x14ac:dyDescent="0.35">
      <c r="A3" s="212" t="str">
        <f>WL!A46</f>
        <v>Orario settimanale scuola dell'infanzia</v>
      </c>
      <c r="B3" s="212"/>
      <c r="C3" s="212"/>
      <c r="D3" s="212"/>
      <c r="E3" s="212"/>
      <c r="F3" s="212"/>
      <c r="G3" s="247" t="str">
        <f>WL!A47&amp;":"</f>
        <v>Scuola:</v>
      </c>
      <c r="H3" s="248"/>
      <c r="I3" s="246" t="s">
        <v>61</v>
      </c>
      <c r="J3" s="246"/>
      <c r="K3" s="246"/>
      <c r="L3" s="220"/>
    </row>
    <row r="4" spans="1:108" s="33" customFormat="1" ht="15.75" customHeight="1" x14ac:dyDescent="0.35">
      <c r="A4" s="197" t="str">
        <f>WL!A48</f>
        <v>Cognome e nome</v>
      </c>
      <c r="B4" s="197"/>
      <c r="C4" s="197"/>
      <c r="D4" s="249" t="s">
        <v>59</v>
      </c>
      <c r="E4" s="249"/>
      <c r="F4" s="249"/>
      <c r="G4" s="249"/>
      <c r="H4" s="35" t="str">
        <f>WL!A50</f>
        <v>Mail</v>
      </c>
      <c r="I4" s="250" t="s">
        <v>60</v>
      </c>
      <c r="J4" s="250"/>
      <c r="K4" s="250"/>
      <c r="L4" s="250"/>
    </row>
    <row r="5" spans="1:108" s="33" customFormat="1" ht="15.5" x14ac:dyDescent="0.35">
      <c r="A5" s="241" t="str">
        <f>WL!A51</f>
        <v>Allievi 4-5 anni</v>
      </c>
      <c r="B5" s="241"/>
      <c r="C5" s="34">
        <v>24</v>
      </c>
      <c r="D5" s="35" t="str">
        <f>WL!A52</f>
        <v>Allievi 6 anni</v>
      </c>
      <c r="E5" s="34">
        <v>24</v>
      </c>
      <c r="F5" s="35" t="str">
        <f>WL!A49</f>
        <v>Cellulare</v>
      </c>
      <c r="G5" s="242" t="s">
        <v>62</v>
      </c>
      <c r="H5" s="242"/>
      <c r="I5" s="35" t="str">
        <f>WL!A18</f>
        <v>Ins di materia</v>
      </c>
      <c r="J5" s="243" t="s">
        <v>63</v>
      </c>
      <c r="K5" s="244"/>
      <c r="L5" s="245"/>
    </row>
    <row r="6" spans="1:108" ht="14.25" customHeight="1" thickBot="1" x14ac:dyDescent="0.3">
      <c r="AW6" s="14" t="s">
        <v>45</v>
      </c>
      <c r="AX6" s="15"/>
      <c r="AY6" s="15" t="s">
        <v>46</v>
      </c>
      <c r="AZ6" s="15"/>
      <c r="BA6" s="15" t="s">
        <v>47</v>
      </c>
      <c r="BB6" s="15"/>
      <c r="BC6" s="15" t="s">
        <v>48</v>
      </c>
      <c r="BD6" s="15"/>
      <c r="BE6" s="15" t="s">
        <v>49</v>
      </c>
      <c r="BF6" s="16"/>
      <c r="BG6" s="14" t="str">
        <f>AW6</f>
        <v>Mo</v>
      </c>
      <c r="BH6" s="15"/>
      <c r="BI6" s="15" t="str">
        <f t="shared" ref="BI6:BO6" si="0">AY6</f>
        <v>Di</v>
      </c>
      <c r="BJ6" s="15"/>
      <c r="BK6" s="15" t="str">
        <f t="shared" si="0"/>
        <v>Mi</v>
      </c>
      <c r="BL6" s="15"/>
      <c r="BM6" s="15" t="str">
        <f t="shared" si="0"/>
        <v>Do</v>
      </c>
      <c r="BN6" s="15"/>
      <c r="BO6" s="15" t="str">
        <f t="shared" si="0"/>
        <v>Fr</v>
      </c>
      <c r="BP6" s="16"/>
      <c r="BQ6" s="14" t="str">
        <f>BG6</f>
        <v>Mo</v>
      </c>
      <c r="BR6" s="15"/>
      <c r="BS6" s="15" t="str">
        <f t="shared" ref="BS6:BW6" si="1">BI6</f>
        <v>Di</v>
      </c>
      <c r="BT6" s="15"/>
      <c r="BU6" s="15" t="str">
        <f t="shared" si="1"/>
        <v>Mi</v>
      </c>
      <c r="BV6" s="15"/>
      <c r="BW6" s="15" t="str">
        <f t="shared" si="1"/>
        <v>Do</v>
      </c>
      <c r="BX6" s="15"/>
      <c r="BY6" s="15" t="str">
        <f t="shared" ref="BY6" si="2">BO6</f>
        <v>Fr</v>
      </c>
      <c r="BZ6" s="16"/>
      <c r="CA6" s="14" t="str">
        <f>BQ6</f>
        <v>Mo</v>
      </c>
      <c r="CB6" s="15"/>
      <c r="CC6" s="15" t="str">
        <f t="shared" ref="CC6:CI6" si="3">BS6</f>
        <v>Di</v>
      </c>
      <c r="CD6" s="15"/>
      <c r="CE6" s="15" t="str">
        <f t="shared" si="3"/>
        <v>Mi</v>
      </c>
      <c r="CF6" s="15"/>
      <c r="CG6" s="15" t="str">
        <f t="shared" si="3"/>
        <v>Do</v>
      </c>
      <c r="CH6" s="15"/>
      <c r="CI6" s="15" t="str">
        <f t="shared" si="3"/>
        <v>Fr</v>
      </c>
      <c r="CJ6" s="16"/>
      <c r="CK6" s="14" t="str">
        <f>CA6</f>
        <v>Mo</v>
      </c>
      <c r="CL6" s="15"/>
      <c r="CM6" s="15" t="str">
        <f t="shared" ref="CM6:CQ6" si="4">CC6</f>
        <v>Di</v>
      </c>
      <c r="CN6" s="15"/>
      <c r="CO6" s="15" t="str">
        <f t="shared" si="4"/>
        <v>Mi</v>
      </c>
      <c r="CP6" s="15"/>
      <c r="CQ6" s="15" t="str">
        <f t="shared" si="4"/>
        <v>Do</v>
      </c>
      <c r="CR6" s="15"/>
      <c r="CS6" s="15" t="str">
        <f>CI6</f>
        <v>Fr</v>
      </c>
      <c r="CT6" s="16"/>
      <c r="CU6" s="14" t="str">
        <f>CK6</f>
        <v>Mo</v>
      </c>
      <c r="CV6" s="15"/>
      <c r="CW6" s="15" t="str">
        <f t="shared" ref="CW6:DA6" si="5">CM6</f>
        <v>Di</v>
      </c>
      <c r="CX6" s="15"/>
      <c r="CY6" s="15" t="str">
        <f t="shared" si="5"/>
        <v>Mi</v>
      </c>
      <c r="CZ6" s="15"/>
      <c r="DA6" s="15" t="str">
        <f t="shared" si="5"/>
        <v>Do</v>
      </c>
      <c r="DB6" s="15"/>
      <c r="DC6" s="15" t="str">
        <f t="shared" ref="DC6" si="6">CS6</f>
        <v>Fr</v>
      </c>
      <c r="DD6" s="16"/>
    </row>
    <row r="7" spans="1:108" ht="13" x14ac:dyDescent="0.3">
      <c r="A7" s="82" t="str">
        <f>WL!A54</f>
        <v>Lingua</v>
      </c>
      <c r="B7" s="88" t="s">
        <v>10</v>
      </c>
      <c r="C7" s="251" t="str">
        <f>WL!A2</f>
        <v>Lunedi</v>
      </c>
      <c r="D7" s="252"/>
      <c r="E7" s="251" t="str">
        <f>WL!A3</f>
        <v>Martedi</v>
      </c>
      <c r="F7" s="252"/>
      <c r="G7" s="251" t="str">
        <f>WL!A4</f>
        <v>Mercoledì</v>
      </c>
      <c r="H7" s="252"/>
      <c r="I7" s="251" t="str">
        <f>WL!A5</f>
        <v>Giovedi</v>
      </c>
      <c r="J7" s="252"/>
      <c r="K7" s="251" t="str">
        <f>WL!A6</f>
        <v>Venerdi</v>
      </c>
      <c r="L7" s="252"/>
      <c r="AI7" s="12" t="str">
        <f>WL!A21</f>
        <v>marginale</v>
      </c>
      <c r="AJ7" s="12" t="s">
        <v>28</v>
      </c>
      <c r="AK7" s="12" t="str">
        <f>WL!A22</f>
        <v>lezione</v>
      </c>
      <c r="AL7" s="12" t="str">
        <f>AJ7</f>
        <v>Dauer</v>
      </c>
      <c r="AM7" s="12" t="str">
        <f>WL!A23</f>
        <v>movimento/sport</v>
      </c>
      <c r="AN7" s="12" t="str">
        <f>AJ7</f>
        <v>Dauer</v>
      </c>
      <c r="AO7" s="12" t="str">
        <f>WL!A24</f>
        <v>bosco</v>
      </c>
      <c r="AP7" s="12" t="str">
        <f>AJ7</f>
        <v>Dauer</v>
      </c>
      <c r="AQ7" s="12" t="str">
        <f>WL!A25</f>
        <v>corso base MU</v>
      </c>
      <c r="AR7" s="12" t="str">
        <f>AJ7</f>
        <v>Dauer</v>
      </c>
      <c r="AS7" s="12" t="str">
        <f>WL!A26</f>
        <v>Sportkids</v>
      </c>
      <c r="AT7" s="12" t="str">
        <f>AJ7</f>
        <v>Dauer</v>
      </c>
      <c r="AU7" s="12" t="str">
        <f>WL!A28</f>
        <v>Colloqui</v>
      </c>
      <c r="AV7" s="12" t="str">
        <f>AJ7</f>
        <v>Dauer</v>
      </c>
      <c r="AW7" s="17" t="str">
        <f>WL!A13</f>
        <v>Ins di classe</v>
      </c>
      <c r="AX7" s="18"/>
      <c r="AY7" s="18" t="str">
        <f>AW7</f>
        <v>Ins di classe</v>
      </c>
      <c r="AZ7" s="18"/>
      <c r="BA7" s="18" t="str">
        <f>AW7</f>
        <v>Ins di classe</v>
      </c>
      <c r="BB7" s="18"/>
      <c r="BC7" s="18" t="str">
        <f>AW7</f>
        <v>Ins di classe</v>
      </c>
      <c r="BD7" s="18"/>
      <c r="BE7" s="18" t="str">
        <f>AW7</f>
        <v>Ins di classe</v>
      </c>
      <c r="BF7" s="19"/>
      <c r="BG7" s="17" t="str">
        <f>WL!A14</f>
        <v>PCS</v>
      </c>
      <c r="BH7" s="18"/>
      <c r="BI7" s="18" t="str">
        <f>WL!A14</f>
        <v>PCS</v>
      </c>
      <c r="BJ7" s="18"/>
      <c r="BK7" s="18" t="str">
        <f>WL!A14</f>
        <v>PCS</v>
      </c>
      <c r="BL7" s="18"/>
      <c r="BM7" s="18" t="str">
        <f>WL!A14</f>
        <v>PCS</v>
      </c>
      <c r="BN7" s="18"/>
      <c r="BO7" s="18" t="str">
        <f>WL!A14</f>
        <v>PCS</v>
      </c>
      <c r="BP7" s="19"/>
      <c r="BQ7" s="17" t="str">
        <f>WL!A15</f>
        <v>PCS ISS</v>
      </c>
      <c r="BR7" s="18"/>
      <c r="BS7" s="18" t="str">
        <f>WL!A15</f>
        <v>PCS ISS</v>
      </c>
      <c r="BT7" s="18"/>
      <c r="BU7" s="18" t="str">
        <f>WL!A15</f>
        <v>PCS ISS</v>
      </c>
      <c r="BV7" s="18"/>
      <c r="BW7" s="18" t="str">
        <f>WL!A15</f>
        <v>PCS ISS</v>
      </c>
      <c r="BX7" s="18"/>
      <c r="BY7" s="18" t="str">
        <f>WL!A15</f>
        <v>PCS ISS</v>
      </c>
      <c r="BZ7" s="19"/>
      <c r="CA7" s="17" t="str">
        <f>WL!A16</f>
        <v>Assistente</v>
      </c>
      <c r="CB7" s="18"/>
      <c r="CC7" s="18" t="str">
        <f>WL!A16</f>
        <v>Assistente</v>
      </c>
      <c r="CD7" s="18"/>
      <c r="CE7" s="18" t="str">
        <f>WL!A16</f>
        <v>Assistente</v>
      </c>
      <c r="CF7" s="18"/>
      <c r="CG7" s="18" t="str">
        <f>WL!A16</f>
        <v>Assistente</v>
      </c>
      <c r="CH7" s="18"/>
      <c r="CI7" s="18" t="str">
        <f>WL!A16</f>
        <v>Assistente</v>
      </c>
      <c r="CJ7" s="19"/>
      <c r="CK7" s="17" t="str">
        <f>WL!$A$18</f>
        <v>Ins di materia</v>
      </c>
      <c r="CL7" s="18"/>
      <c r="CM7" s="18" t="str">
        <f>WL!$A$18</f>
        <v>Ins di materia</v>
      </c>
      <c r="CN7" s="18"/>
      <c r="CO7" s="18" t="str">
        <f>WL!$A$18</f>
        <v>Ins di materia</v>
      </c>
      <c r="CP7" s="18"/>
      <c r="CQ7" s="18" t="str">
        <f>WL!$A$18</f>
        <v>Ins di materia</v>
      </c>
      <c r="CR7" s="18"/>
      <c r="CS7" s="18" t="str">
        <f>WL!$A$18</f>
        <v>Ins di materia</v>
      </c>
      <c r="CT7" s="19"/>
      <c r="CU7" s="17" t="str">
        <f>WL!$A$28</f>
        <v>Colloqui</v>
      </c>
      <c r="CV7" s="18"/>
      <c r="CW7" s="18" t="str">
        <f>WL!$A$28</f>
        <v>Colloqui</v>
      </c>
      <c r="CX7" s="18"/>
      <c r="CY7" s="18" t="str">
        <f>WL!$A$28</f>
        <v>Colloqui</v>
      </c>
      <c r="CZ7" s="18"/>
      <c r="DA7" s="18" t="str">
        <f>WL!$A$28</f>
        <v>Colloqui</v>
      </c>
      <c r="DB7" s="18"/>
      <c r="DC7" s="18" t="str">
        <f>WL!$A$28</f>
        <v>Colloqui</v>
      </c>
      <c r="DD7" s="19"/>
    </row>
    <row r="8" spans="1:108" s="13" customFormat="1" ht="13.5" thickBot="1" x14ac:dyDescent="0.35">
      <c r="A8" s="76" t="str">
        <f>WL!A44</f>
        <v xml:space="preserve">da </v>
      </c>
      <c r="B8" s="77" t="str">
        <f>WL!A45</f>
        <v xml:space="preserve">a </v>
      </c>
      <c r="C8" s="86" t="str">
        <f>WL!A11</f>
        <v>SI 1 (5 anni)</v>
      </c>
      <c r="D8" s="87" t="str">
        <f>WL!A10</f>
        <v>SI 2 (6 anni)</v>
      </c>
      <c r="E8" s="86" t="str">
        <f>WL!A11</f>
        <v>SI 1 (5 anni)</v>
      </c>
      <c r="F8" s="87" t="str">
        <f>WL!A10</f>
        <v>SI 2 (6 anni)</v>
      </c>
      <c r="G8" s="86" t="str">
        <f>WL!A11</f>
        <v>SI 1 (5 anni)</v>
      </c>
      <c r="H8" s="87" t="str">
        <f>WL!A10</f>
        <v>SI 2 (6 anni)</v>
      </c>
      <c r="I8" s="86" t="str">
        <f>WL!A11</f>
        <v>SI 1 (5 anni)</v>
      </c>
      <c r="J8" s="87" t="str">
        <f>WL!A10</f>
        <v>SI 2 (6 anni)</v>
      </c>
      <c r="K8" s="86" t="str">
        <f>WL!A11</f>
        <v>SI 1 (5 anni)</v>
      </c>
      <c r="L8" s="87" t="str">
        <f>WL!A10</f>
        <v>SI 2 (6 anni)</v>
      </c>
      <c r="AH8" s="13" t="s">
        <v>28</v>
      </c>
      <c r="AW8" s="20"/>
      <c r="AX8" s="21"/>
      <c r="AY8" s="21"/>
      <c r="AZ8" s="21"/>
      <c r="BA8" s="21"/>
      <c r="BB8" s="21"/>
      <c r="BC8" s="21"/>
      <c r="BD8" s="21"/>
      <c r="BE8" s="21"/>
      <c r="BF8" s="22"/>
      <c r="BG8" s="20"/>
      <c r="BH8" s="21"/>
      <c r="BI8" s="21"/>
      <c r="BJ8" s="21"/>
      <c r="BK8" s="21"/>
      <c r="BL8" s="21"/>
      <c r="BM8" s="21"/>
      <c r="BN8" s="21"/>
      <c r="BO8" s="21"/>
      <c r="BP8" s="22"/>
      <c r="BQ8" s="20"/>
      <c r="BR8" s="21"/>
      <c r="BS8" s="21"/>
      <c r="BT8" s="21"/>
      <c r="BU8" s="21"/>
      <c r="BV8" s="21"/>
      <c r="BW8" s="21"/>
      <c r="BX8" s="21"/>
      <c r="BY8" s="21"/>
      <c r="BZ8" s="22"/>
      <c r="CA8" s="20"/>
      <c r="CB8" s="21"/>
      <c r="CC8" s="21"/>
      <c r="CD8" s="21"/>
      <c r="CE8" s="21"/>
      <c r="CF8" s="21"/>
      <c r="CG8" s="21"/>
      <c r="CH8" s="21"/>
      <c r="CI8" s="21"/>
      <c r="CJ8" s="22"/>
      <c r="CK8" s="20"/>
      <c r="CL8" s="21"/>
      <c r="CM8" s="21"/>
      <c r="CN8" s="21"/>
      <c r="CO8" s="21"/>
      <c r="CP8" s="21"/>
      <c r="CQ8" s="21"/>
      <c r="CR8" s="21"/>
      <c r="CS8" s="21"/>
      <c r="CT8" s="22"/>
      <c r="CU8" s="20"/>
      <c r="CV8" s="21"/>
      <c r="CW8" s="21"/>
      <c r="CX8" s="21"/>
      <c r="CY8" s="21"/>
      <c r="CZ8" s="21"/>
      <c r="DA8" s="21"/>
      <c r="DB8" s="21"/>
      <c r="DC8" s="21"/>
      <c r="DD8" s="22"/>
    </row>
    <row r="9" spans="1:108" x14ac:dyDescent="0.25">
      <c r="A9" s="89">
        <v>0.33402777777777781</v>
      </c>
      <c r="B9" s="90">
        <v>0.34027777777777773</v>
      </c>
      <c r="C9" s="82" t="s">
        <v>92</v>
      </c>
      <c r="D9" s="83" t="s">
        <v>92</v>
      </c>
      <c r="E9" s="82" t="s">
        <v>92</v>
      </c>
      <c r="F9" s="83" t="s">
        <v>92</v>
      </c>
      <c r="G9" s="82" t="s">
        <v>92</v>
      </c>
      <c r="H9" s="84" t="s">
        <v>92</v>
      </c>
      <c r="I9" s="82" t="s">
        <v>92</v>
      </c>
      <c r="J9" s="83" t="s">
        <v>92</v>
      </c>
      <c r="K9" s="82" t="s">
        <v>92</v>
      </c>
      <c r="L9" s="83" t="s">
        <v>92</v>
      </c>
      <c r="AH9" s="23">
        <f>(B9-A9)</f>
        <v>6.2499999999999223E-3</v>
      </c>
      <c r="AI9" s="12">
        <f>COUNTIFS((C9:L9),$AI$7)</f>
        <v>0</v>
      </c>
      <c r="AJ9" s="23">
        <f>AI9*AH9</f>
        <v>0</v>
      </c>
      <c r="AK9" s="12">
        <f>COUNTIFS((C9:L9),$AK$7)</f>
        <v>0</v>
      </c>
      <c r="AL9" s="23">
        <f>AK9*AH9</f>
        <v>0</v>
      </c>
      <c r="AM9" s="12">
        <f>COUNTIFS((C9:L9),$AM$7)</f>
        <v>0</v>
      </c>
      <c r="AN9" s="23">
        <f>AM9*AH9</f>
        <v>0</v>
      </c>
      <c r="AO9" s="12">
        <f>COUNTIFS((C9:L9),$AO$7)</f>
        <v>0</v>
      </c>
      <c r="AP9" s="23">
        <f>AO9*AH9</f>
        <v>0</v>
      </c>
      <c r="AQ9" s="12">
        <f>COUNTIFS((C9:L9),$AQ$7)</f>
        <v>0</v>
      </c>
      <c r="AR9" s="23">
        <f>AQ9*AH9</f>
        <v>0</v>
      </c>
      <c r="AS9" s="12">
        <f>COUNTIFS((C9:L9),$AS$7)</f>
        <v>0</v>
      </c>
      <c r="AT9" s="23">
        <f>AS9*AH9</f>
        <v>0</v>
      </c>
      <c r="AU9" s="12">
        <f>COUNTIFS((C9:L9),$AU$7)</f>
        <v>0</v>
      </c>
      <c r="AV9" s="23">
        <f>AU9*AH9</f>
        <v>0</v>
      </c>
      <c r="AW9" s="17">
        <f>COUNTIF(C9:D9,$AW$7)</f>
        <v>0</v>
      </c>
      <c r="AX9" s="18">
        <f>IF(AW9&gt;0.5,1,0)</f>
        <v>0</v>
      </c>
      <c r="AY9" s="18">
        <f>COUNTIF(E9:F9,$AY$7)</f>
        <v>0</v>
      </c>
      <c r="AZ9" s="18">
        <f>IF(AY9&gt;0.5,1,0)</f>
        <v>0</v>
      </c>
      <c r="BA9" s="18">
        <f>COUNTIF(G9:H9,$BA$7)</f>
        <v>0</v>
      </c>
      <c r="BB9" s="18">
        <f>IF(BA9&gt;0.5,1,0)</f>
        <v>0</v>
      </c>
      <c r="BC9" s="18">
        <f>COUNTIF(I9:J9,$BC$7)</f>
        <v>0</v>
      </c>
      <c r="BD9" s="18">
        <f>IF(BC9&gt;0.5,1,0)</f>
        <v>0</v>
      </c>
      <c r="BE9" s="18">
        <f>COUNTIF(K9:L9,$BE$7)</f>
        <v>0</v>
      </c>
      <c r="BF9" s="19">
        <f>IF(BE9&gt;0.5,1,0)</f>
        <v>0</v>
      </c>
      <c r="BG9" s="17">
        <f>COUNTIF(C9:D9,$BG$7)</f>
        <v>0</v>
      </c>
      <c r="BH9" s="18">
        <f>IF(BG9&gt;0.5,1,0)</f>
        <v>0</v>
      </c>
      <c r="BI9" s="18">
        <f>COUNTIF(E9:F9,$BI$7)</f>
        <v>0</v>
      </c>
      <c r="BJ9" s="18">
        <f>IF(BI9&gt;0.5,1,0)</f>
        <v>0</v>
      </c>
      <c r="BK9" s="18">
        <f>COUNTIF(G9:H9,$BK$7)</f>
        <v>0</v>
      </c>
      <c r="BL9" s="18">
        <f>IF(BK9&gt;0.5,1,0)</f>
        <v>0</v>
      </c>
      <c r="BM9" s="18">
        <f>COUNTIF(I9:J9,$BM$7)</f>
        <v>0</v>
      </c>
      <c r="BN9" s="18">
        <f>IF(BM9&gt;0.5,1,0)</f>
        <v>0</v>
      </c>
      <c r="BO9" s="18">
        <f>COUNTIF(K9:L9,$BO$7)</f>
        <v>0</v>
      </c>
      <c r="BP9" s="19">
        <f>IF(BO9&gt;0.5,1,0)</f>
        <v>0</v>
      </c>
      <c r="BQ9" s="17">
        <f>COUNTIF(C9:D9,$BQ$7)</f>
        <v>0</v>
      </c>
      <c r="BR9" s="18">
        <f>IF(BQ9&gt;0.5,1,0)</f>
        <v>0</v>
      </c>
      <c r="BS9" s="18">
        <f>COUNTIF(E9:F9,$BS$7)</f>
        <v>0</v>
      </c>
      <c r="BT9" s="18">
        <f>IF(BS9&gt;0.5,1,0)</f>
        <v>0</v>
      </c>
      <c r="BU9" s="18">
        <f>COUNTIF(G9:H9,$BU$7)</f>
        <v>0</v>
      </c>
      <c r="BV9" s="18">
        <f>IF(BU9&gt;0.5,1,0)</f>
        <v>0</v>
      </c>
      <c r="BW9" s="18">
        <f>COUNTIF(I9:J9,$BW$7)</f>
        <v>0</v>
      </c>
      <c r="BX9" s="18">
        <f>IF(BW9&gt;0.5,1,0)</f>
        <v>0</v>
      </c>
      <c r="BY9" s="18">
        <f>COUNTIF(K9:L9,$BY$7)</f>
        <v>0</v>
      </c>
      <c r="BZ9" s="19">
        <f>IF(BY9&gt;0.5,1,0)</f>
        <v>0</v>
      </c>
      <c r="CA9" s="17">
        <f>COUNTIF(C9:D9,$CA$7)</f>
        <v>0</v>
      </c>
      <c r="CB9" s="18">
        <f>IF(CA9&gt;0.5,1,0)</f>
        <v>0</v>
      </c>
      <c r="CC9" s="18">
        <f>COUNTIF(E9:F9,$CC$7)</f>
        <v>0</v>
      </c>
      <c r="CD9" s="18">
        <f>IF(CC9&gt;0.5,1,0)</f>
        <v>0</v>
      </c>
      <c r="CE9" s="18">
        <f>COUNTIF(G9:H9,$CE$7)</f>
        <v>0</v>
      </c>
      <c r="CF9" s="18">
        <f>IF(CE9&gt;0.5,1,0)</f>
        <v>0</v>
      </c>
      <c r="CG9" s="18">
        <f>COUNTIF(I9:J9,$CG$7)</f>
        <v>0</v>
      </c>
      <c r="CH9" s="18">
        <f>IF(CG9&gt;0.5,1,0)</f>
        <v>0</v>
      </c>
      <c r="CI9" s="18">
        <f>COUNTIF(K9:L9,$CI$7)</f>
        <v>0</v>
      </c>
      <c r="CJ9" s="19">
        <f>IF(CI9&gt;0.5,1,0)</f>
        <v>0</v>
      </c>
      <c r="CK9" s="17">
        <f>COUNTIF(C9:D9,$CK$7)</f>
        <v>0</v>
      </c>
      <c r="CL9" s="18">
        <f>IF(CK9&gt;0.5,1,0)</f>
        <v>0</v>
      </c>
      <c r="CM9" s="18">
        <f>COUNTIF(E9:F9,$CM$7)</f>
        <v>0</v>
      </c>
      <c r="CN9" s="18">
        <f>IF(CM9&gt;0.5,1,0)</f>
        <v>0</v>
      </c>
      <c r="CO9" s="18">
        <f>COUNTIF(G9:H9,$CO$7)</f>
        <v>0</v>
      </c>
      <c r="CP9" s="18">
        <f>IF(CO9&gt;0.5,1,0)</f>
        <v>0</v>
      </c>
      <c r="CQ9" s="18">
        <f>COUNTIF(I9:J9,$CQ$7)</f>
        <v>0</v>
      </c>
      <c r="CR9" s="18">
        <f>IF(CQ9&gt;0.5,1,0)</f>
        <v>0</v>
      </c>
      <c r="CS9" s="18">
        <f>COUNTIF(K9:L9,$CS$7)</f>
        <v>0</v>
      </c>
      <c r="CT9" s="19">
        <f>IF(CS9&gt;0.5,1,0)</f>
        <v>0</v>
      </c>
      <c r="CU9" s="17">
        <f>COUNTIF(C9:D9,$CU$7)</f>
        <v>0</v>
      </c>
      <c r="CV9" s="18">
        <f>IF(CU9&gt;0.5,1,0)</f>
        <v>0</v>
      </c>
      <c r="CW9" s="18">
        <f>COUNTIF(E9:F9,$CW$7)</f>
        <v>0</v>
      </c>
      <c r="CX9" s="18">
        <f>IF(CW9&gt;0.5,1,0)</f>
        <v>0</v>
      </c>
      <c r="CY9" s="18">
        <f>COUNTIF(G9:H9,$CY$7)</f>
        <v>0</v>
      </c>
      <c r="CZ9" s="18">
        <f>IF(CY9&gt;0.5,1,0)</f>
        <v>0</v>
      </c>
      <c r="DA9" s="18">
        <f>COUNTIF(I9:J9,$DA$7)</f>
        <v>0</v>
      </c>
      <c r="DB9" s="18">
        <f>IF(DA9&gt;0.5,1,0)</f>
        <v>0</v>
      </c>
      <c r="DC9" s="18">
        <f>COUNTIF(K9:L9,$DC$7)</f>
        <v>0</v>
      </c>
      <c r="DD9" s="19">
        <f>IF(DC9&gt;0.5,1,0)</f>
        <v>0</v>
      </c>
    </row>
    <row r="10" spans="1:108" x14ac:dyDescent="0.25">
      <c r="A10" s="89"/>
      <c r="B10" s="90"/>
      <c r="C10" s="80" t="s">
        <v>40</v>
      </c>
      <c r="D10" s="81" t="s">
        <v>40</v>
      </c>
      <c r="E10" s="80" t="s">
        <v>40</v>
      </c>
      <c r="F10" s="81" t="s">
        <v>40</v>
      </c>
      <c r="G10" s="80" t="s">
        <v>40</v>
      </c>
      <c r="H10" s="65" t="s">
        <v>40</v>
      </c>
      <c r="I10" s="80" t="s">
        <v>40</v>
      </c>
      <c r="J10" s="81" t="s">
        <v>40</v>
      </c>
      <c r="K10" s="80" t="s">
        <v>40</v>
      </c>
      <c r="L10" s="81" t="s">
        <v>40</v>
      </c>
      <c r="AH10" s="23">
        <f t="shared" ref="AH10:AH40" si="7">B10-A10</f>
        <v>0</v>
      </c>
      <c r="AI10" s="12">
        <f t="shared" ref="AI10:AI40" si="8">COUNTIFS((C10:L10),$AI$7)</f>
        <v>0</v>
      </c>
      <c r="AJ10" s="23">
        <f t="shared" ref="AJ10:AJ40" si="9">AI10*AH10</f>
        <v>0</v>
      </c>
      <c r="AK10" s="12">
        <f t="shared" ref="AK10:AK40" si="10">COUNTIFS((C10:L10),$AK$7)</f>
        <v>0</v>
      </c>
      <c r="AL10" s="23">
        <f t="shared" ref="AL10:AL40" si="11">AK10*AH10</f>
        <v>0</v>
      </c>
      <c r="AM10" s="12">
        <f t="shared" ref="AM10:AM40" si="12">COUNTIFS((C10:L10),$AM$7)</f>
        <v>0</v>
      </c>
      <c r="AN10" s="23">
        <f t="shared" ref="AN10:AN40" si="13">AM10*AH10</f>
        <v>0</v>
      </c>
      <c r="AO10" s="12">
        <f t="shared" ref="AO10:AO40" si="14">COUNTIFS((C10:L10),$AO$7)</f>
        <v>0</v>
      </c>
      <c r="AP10" s="23">
        <f t="shared" ref="AP10:AP40" si="15">AO10*AH10</f>
        <v>0</v>
      </c>
      <c r="AQ10" s="12">
        <f t="shared" ref="AQ10:AQ40" si="16">COUNTIFS((C10:L10),$AQ$7)</f>
        <v>0</v>
      </c>
      <c r="AR10" s="23">
        <f t="shared" ref="AR10:AR40" si="17">AQ10*AH10</f>
        <v>0</v>
      </c>
      <c r="AS10" s="12">
        <f t="shared" ref="AS10:AS40" si="18">COUNTIFS((C10:L10),$AS$7)</f>
        <v>0</v>
      </c>
      <c r="AT10" s="23">
        <f t="shared" ref="AT10:AT40" si="19">AS10*AH10</f>
        <v>0</v>
      </c>
      <c r="AU10" s="12">
        <f t="shared" ref="AU10:AU40" si="20">COUNTIFS((C10:L10),$AU$7)</f>
        <v>0</v>
      </c>
      <c r="AV10" s="23">
        <f t="shared" ref="AV10:AV40" si="21">AU10*AH10</f>
        <v>0</v>
      </c>
      <c r="AW10" s="17">
        <f>COUNTIF(C10:D10,$AW$7)</f>
        <v>0</v>
      </c>
      <c r="AX10" s="18">
        <f t="shared" ref="AX10:AX40" si="22">IF(AW10&gt;0.5,1,0)</f>
        <v>0</v>
      </c>
      <c r="AY10" s="18">
        <f t="shared" ref="AY10:AY40" si="23">COUNTIF(E10:F10,$AY$7)</f>
        <v>0</v>
      </c>
      <c r="AZ10" s="18">
        <f t="shared" ref="AZ10:AZ40" si="24">IF(AY10&gt;0.5,1,0)</f>
        <v>0</v>
      </c>
      <c r="BA10" s="18">
        <f t="shared" ref="BA10:BA40" si="25">COUNTIF(G10:H10,$BA$7)</f>
        <v>0</v>
      </c>
      <c r="BB10" s="18">
        <f t="shared" ref="BB10:BB40" si="26">IF(BA10&gt;0.5,1,0)</f>
        <v>0</v>
      </c>
      <c r="BC10" s="18">
        <f t="shared" ref="BC10:BC40" si="27">COUNTIF(I10:J10,$BC$7)</f>
        <v>0</v>
      </c>
      <c r="BD10" s="18">
        <f t="shared" ref="BD10:BD40" si="28">IF(BC10&gt;0.5,1,0)</f>
        <v>0</v>
      </c>
      <c r="BE10" s="18">
        <f t="shared" ref="BE10:BE40" si="29">COUNTIF(K10:L10,$BE$7)</f>
        <v>0</v>
      </c>
      <c r="BF10" s="19">
        <f t="shared" ref="BF10:BF40" si="30">IF(BE10&gt;0.5,1,0)</f>
        <v>0</v>
      </c>
      <c r="BG10" s="17">
        <f t="shared" ref="BG10:BG40" si="31">COUNTIF(C10:D10,$BG$7)</f>
        <v>0</v>
      </c>
      <c r="BH10" s="18">
        <f t="shared" ref="BH10:BH40" si="32">IF(BG10&gt;0.5,1,0)</f>
        <v>0</v>
      </c>
      <c r="BI10" s="18">
        <f t="shared" ref="BI10:BI40" si="33">COUNTIF(E10:F10,$BI$7)</f>
        <v>0</v>
      </c>
      <c r="BJ10" s="18">
        <f t="shared" ref="BJ10:BJ40" si="34">IF(BI10&gt;0.5,1,0)</f>
        <v>0</v>
      </c>
      <c r="BK10" s="18">
        <f t="shared" ref="BK10:BK40" si="35">COUNTIF(G10:H10,$BK$7)</f>
        <v>0</v>
      </c>
      <c r="BL10" s="18">
        <f t="shared" ref="BL10:BL40" si="36">IF(BK10&gt;0.5,1,0)</f>
        <v>0</v>
      </c>
      <c r="BM10" s="18">
        <f t="shared" ref="BM10:BM40" si="37">COUNTIF(I10:J10,$BM$7)</f>
        <v>0</v>
      </c>
      <c r="BN10" s="18">
        <f t="shared" ref="BN10:BN40" si="38">IF(BM10&gt;0.5,1,0)</f>
        <v>0</v>
      </c>
      <c r="BO10" s="18">
        <f t="shared" ref="BO10:BO40" si="39">COUNTIF(K10:L10,$BO$7)</f>
        <v>0</v>
      </c>
      <c r="BP10" s="19">
        <f t="shared" ref="BP10:BP40" si="40">IF(BO10&gt;0.5,1,0)</f>
        <v>0</v>
      </c>
      <c r="BQ10" s="17">
        <f t="shared" ref="BQ10:BQ40" si="41">COUNTIF(C10:D10,$BQ$7)</f>
        <v>0</v>
      </c>
      <c r="BR10" s="18">
        <f t="shared" ref="BR10:BR40" si="42">IF(BQ10&gt;0.5,1,0)</f>
        <v>0</v>
      </c>
      <c r="BS10" s="18">
        <f t="shared" ref="BS10:BS40" si="43">COUNTIF(E10:F10,$BS$7)</f>
        <v>0</v>
      </c>
      <c r="BT10" s="18">
        <f t="shared" ref="BT10:BT40" si="44">IF(BS10&gt;0.5,1,0)</f>
        <v>0</v>
      </c>
      <c r="BU10" s="18">
        <f t="shared" ref="BU10:BU40" si="45">COUNTIF(G10:H10,$BU$7)</f>
        <v>0</v>
      </c>
      <c r="BV10" s="18">
        <f t="shared" ref="BV10:BV40" si="46">IF(BU10&gt;0.5,1,0)</f>
        <v>0</v>
      </c>
      <c r="BW10" s="18">
        <f t="shared" ref="BW10:BW40" si="47">COUNTIF(I10:J10,$BW$7)</f>
        <v>0</v>
      </c>
      <c r="BX10" s="18">
        <f t="shared" ref="BX10:BX40" si="48">IF(BW10&gt;0.5,1,0)</f>
        <v>0</v>
      </c>
      <c r="BY10" s="18">
        <f t="shared" ref="BY10:BY40" si="49">COUNTIF(K10:L10,$BY$7)</f>
        <v>0</v>
      </c>
      <c r="BZ10" s="19">
        <f t="shared" ref="BZ10:BZ40" si="50">IF(BY10&gt;0.5,1,0)</f>
        <v>0</v>
      </c>
      <c r="CA10" s="17">
        <f t="shared" ref="CA10:CA40" si="51">COUNTIF(C10:D10,$CA$7)</f>
        <v>0</v>
      </c>
      <c r="CB10" s="18">
        <f t="shared" ref="CB10:CB40" si="52">IF(CA10&gt;0.5,1,0)</f>
        <v>0</v>
      </c>
      <c r="CC10" s="18">
        <f t="shared" ref="CC10:CC40" si="53">COUNTIF(E10:F10,$CC$7)</f>
        <v>0</v>
      </c>
      <c r="CD10" s="18">
        <f t="shared" ref="CD10:CD40" si="54">IF(CC10&gt;0.5,1,0)</f>
        <v>0</v>
      </c>
      <c r="CE10" s="18">
        <f t="shared" ref="CE10:CE40" si="55">COUNTIF(G10:H10,$CE$7)</f>
        <v>0</v>
      </c>
      <c r="CF10" s="18">
        <f t="shared" ref="CF10:CF40" si="56">IF(CE10&gt;0.5,1,0)</f>
        <v>0</v>
      </c>
      <c r="CG10" s="18">
        <f t="shared" ref="CG10:CG40" si="57">COUNTIF(I10:J10,$CG$7)</f>
        <v>0</v>
      </c>
      <c r="CH10" s="18">
        <f t="shared" ref="CH10:CH40" si="58">IF(CG10&gt;0.5,1,0)</f>
        <v>0</v>
      </c>
      <c r="CI10" s="18">
        <f t="shared" ref="CI10:CI40" si="59">COUNTIF(K10:L10,$CI$7)</f>
        <v>0</v>
      </c>
      <c r="CJ10" s="19">
        <f t="shared" ref="CJ10:CJ40" si="60">IF(CI10&gt;0.5,1,0)</f>
        <v>0</v>
      </c>
      <c r="CK10" s="17">
        <f t="shared" ref="CK10:CK40" si="61">COUNTIF(C10:D10,$CK$7)</f>
        <v>0</v>
      </c>
      <c r="CL10" s="18">
        <f t="shared" ref="CL10:CL40" si="62">IF(CK10&gt;0.5,1,0)</f>
        <v>0</v>
      </c>
      <c r="CM10" s="18">
        <f t="shared" ref="CM10:CM40" si="63">COUNTIF(E10:F10,$CM$7)</f>
        <v>0</v>
      </c>
      <c r="CN10" s="18">
        <f t="shared" ref="CN10:CN40" si="64">IF(CM10&gt;0.5,1,0)</f>
        <v>0</v>
      </c>
      <c r="CO10" s="18">
        <f t="shared" ref="CO10:CO40" si="65">COUNTIF(G10:H10,$CO$7)</f>
        <v>0</v>
      </c>
      <c r="CP10" s="18">
        <f t="shared" ref="CP10:CP40" si="66">IF(CO10&gt;0.5,1,0)</f>
        <v>0</v>
      </c>
      <c r="CQ10" s="18">
        <f t="shared" ref="CQ10:CQ40" si="67">COUNTIF(I10:J10,$CQ$7)</f>
        <v>0</v>
      </c>
      <c r="CR10" s="18">
        <f t="shared" ref="CR10:CR40" si="68">IF(CQ10&gt;0.5,1,0)</f>
        <v>0</v>
      </c>
      <c r="CS10" s="18">
        <f t="shared" ref="CS10:CS40" si="69">COUNTIF(K10:L10,$CS$7)</f>
        <v>0</v>
      </c>
      <c r="CT10" s="19">
        <f t="shared" ref="CT10:CT40" si="70">IF(CS10&gt;0.5,1,0)</f>
        <v>0</v>
      </c>
      <c r="CU10" s="17">
        <f t="shared" ref="CU10:CU40" si="71">COUNTIF(C10:D10,$CU$7)</f>
        <v>0</v>
      </c>
      <c r="CV10" s="18">
        <f t="shared" ref="CV10:CV40" si="72">IF(CU10&gt;0.5,1,0)</f>
        <v>0</v>
      </c>
      <c r="CW10" s="18">
        <f t="shared" ref="CW10:CW40" si="73">COUNTIF(E10:F10,$CW$7)</f>
        <v>0</v>
      </c>
      <c r="CX10" s="18">
        <f t="shared" ref="CX10:CX40" si="74">IF(CW10&gt;0.5,1,0)</f>
        <v>0</v>
      </c>
      <c r="CY10" s="18">
        <f t="shared" ref="CY10:CY40" si="75">COUNTIF(G10:H10,$CY$7)</f>
        <v>0</v>
      </c>
      <c r="CZ10" s="18">
        <f t="shared" ref="CZ10:CZ40" si="76">IF(CY10&gt;0.5,1,0)</f>
        <v>0</v>
      </c>
      <c r="DA10" s="18">
        <f t="shared" ref="DA10:DA40" si="77">COUNTIF(I10:J10,$DA$7)</f>
        <v>0</v>
      </c>
      <c r="DB10" s="18">
        <f t="shared" ref="DB10:DB40" si="78">IF(DA10&gt;0.5,1,0)</f>
        <v>0</v>
      </c>
      <c r="DC10" s="18">
        <f t="shared" ref="DC10:DC40" si="79">COUNTIF(K10:L10,$DC$7)</f>
        <v>0</v>
      </c>
      <c r="DD10" s="19">
        <f t="shared" ref="DD10:DD40" si="80">IF(DC10&gt;0.5,1,0)</f>
        <v>0</v>
      </c>
    </row>
    <row r="11" spans="1:108" x14ac:dyDescent="0.25">
      <c r="A11" s="89">
        <v>0.34027777777777773</v>
      </c>
      <c r="B11" s="90">
        <v>0.37152777777777773</v>
      </c>
      <c r="C11" s="78" t="s">
        <v>64</v>
      </c>
      <c r="D11" s="79" t="s">
        <v>64</v>
      </c>
      <c r="E11" s="78" t="s">
        <v>64</v>
      </c>
      <c r="F11" s="79" t="s">
        <v>64</v>
      </c>
      <c r="G11" s="78" t="s">
        <v>64</v>
      </c>
      <c r="H11" s="64" t="s">
        <v>64</v>
      </c>
      <c r="I11" s="78" t="s">
        <v>64</v>
      </c>
      <c r="J11" s="79" t="s">
        <v>64</v>
      </c>
      <c r="K11" s="78" t="s">
        <v>64</v>
      </c>
      <c r="L11" s="79" t="s">
        <v>64</v>
      </c>
      <c r="AH11" s="23">
        <f t="shared" si="7"/>
        <v>3.125E-2</v>
      </c>
      <c r="AI11" s="12">
        <f t="shared" si="8"/>
        <v>0</v>
      </c>
      <c r="AJ11" s="23">
        <f t="shared" si="9"/>
        <v>0</v>
      </c>
      <c r="AK11" s="12">
        <f t="shared" si="10"/>
        <v>0</v>
      </c>
      <c r="AL11" s="23">
        <f t="shared" si="11"/>
        <v>0</v>
      </c>
      <c r="AM11" s="12">
        <f t="shared" si="12"/>
        <v>0</v>
      </c>
      <c r="AN11" s="23">
        <f t="shared" si="13"/>
        <v>0</v>
      </c>
      <c r="AO11" s="12">
        <f t="shared" si="14"/>
        <v>0</v>
      </c>
      <c r="AP11" s="23">
        <f t="shared" si="15"/>
        <v>0</v>
      </c>
      <c r="AQ11" s="12">
        <f t="shared" si="16"/>
        <v>0</v>
      </c>
      <c r="AR11" s="23">
        <f t="shared" si="17"/>
        <v>0</v>
      </c>
      <c r="AS11" s="12">
        <f t="shared" si="18"/>
        <v>0</v>
      </c>
      <c r="AT11" s="23">
        <f t="shared" si="19"/>
        <v>0</v>
      </c>
      <c r="AU11" s="12">
        <f t="shared" si="20"/>
        <v>0</v>
      </c>
      <c r="AV11" s="23">
        <f t="shared" si="21"/>
        <v>0</v>
      </c>
      <c r="AW11" s="17">
        <f t="shared" ref="AW11:AW40" si="81">COUNTIF(C11:D11,$AW$7)</f>
        <v>0</v>
      </c>
      <c r="AX11" s="18">
        <f t="shared" si="22"/>
        <v>0</v>
      </c>
      <c r="AY11" s="18">
        <f t="shared" si="23"/>
        <v>0</v>
      </c>
      <c r="AZ11" s="18">
        <f t="shared" si="24"/>
        <v>0</v>
      </c>
      <c r="BA11" s="18">
        <f t="shared" si="25"/>
        <v>0</v>
      </c>
      <c r="BB11" s="18">
        <f t="shared" si="26"/>
        <v>0</v>
      </c>
      <c r="BC11" s="18">
        <f t="shared" si="27"/>
        <v>0</v>
      </c>
      <c r="BD11" s="18">
        <f t="shared" si="28"/>
        <v>0</v>
      </c>
      <c r="BE11" s="18">
        <f t="shared" si="29"/>
        <v>0</v>
      </c>
      <c r="BF11" s="19">
        <f t="shared" si="30"/>
        <v>0</v>
      </c>
      <c r="BG11" s="17">
        <f t="shared" si="31"/>
        <v>0</v>
      </c>
      <c r="BH11" s="18">
        <f t="shared" si="32"/>
        <v>0</v>
      </c>
      <c r="BI11" s="18">
        <f t="shared" si="33"/>
        <v>0</v>
      </c>
      <c r="BJ11" s="18">
        <f t="shared" si="34"/>
        <v>0</v>
      </c>
      <c r="BK11" s="18">
        <f t="shared" si="35"/>
        <v>0</v>
      </c>
      <c r="BL11" s="18">
        <f t="shared" si="36"/>
        <v>0</v>
      </c>
      <c r="BM11" s="18">
        <f t="shared" si="37"/>
        <v>0</v>
      </c>
      <c r="BN11" s="18">
        <f t="shared" si="38"/>
        <v>0</v>
      </c>
      <c r="BO11" s="18">
        <f t="shared" si="39"/>
        <v>0</v>
      </c>
      <c r="BP11" s="19">
        <f t="shared" si="40"/>
        <v>0</v>
      </c>
      <c r="BQ11" s="17">
        <f t="shared" si="41"/>
        <v>0</v>
      </c>
      <c r="BR11" s="18">
        <f t="shared" si="42"/>
        <v>0</v>
      </c>
      <c r="BS11" s="18">
        <f t="shared" si="43"/>
        <v>0</v>
      </c>
      <c r="BT11" s="18">
        <f t="shared" si="44"/>
        <v>0</v>
      </c>
      <c r="BU11" s="18">
        <f t="shared" si="45"/>
        <v>0</v>
      </c>
      <c r="BV11" s="18">
        <f t="shared" si="46"/>
        <v>0</v>
      </c>
      <c r="BW11" s="18">
        <f t="shared" si="47"/>
        <v>0</v>
      </c>
      <c r="BX11" s="18">
        <f t="shared" si="48"/>
        <v>0</v>
      </c>
      <c r="BY11" s="18">
        <f t="shared" si="49"/>
        <v>0</v>
      </c>
      <c r="BZ11" s="19">
        <f t="shared" si="50"/>
        <v>0</v>
      </c>
      <c r="CA11" s="17">
        <f t="shared" si="51"/>
        <v>0</v>
      </c>
      <c r="CB11" s="18">
        <f t="shared" si="52"/>
        <v>0</v>
      </c>
      <c r="CC11" s="18">
        <f t="shared" si="53"/>
        <v>0</v>
      </c>
      <c r="CD11" s="18">
        <f t="shared" si="54"/>
        <v>0</v>
      </c>
      <c r="CE11" s="18">
        <f t="shared" si="55"/>
        <v>0</v>
      </c>
      <c r="CF11" s="18">
        <f t="shared" si="56"/>
        <v>0</v>
      </c>
      <c r="CG11" s="18">
        <f t="shared" si="57"/>
        <v>0</v>
      </c>
      <c r="CH11" s="18">
        <f t="shared" si="58"/>
        <v>0</v>
      </c>
      <c r="CI11" s="18">
        <f t="shared" si="59"/>
        <v>0</v>
      </c>
      <c r="CJ11" s="19">
        <f t="shared" si="60"/>
        <v>0</v>
      </c>
      <c r="CK11" s="17">
        <f t="shared" si="61"/>
        <v>0</v>
      </c>
      <c r="CL11" s="18">
        <f t="shared" si="62"/>
        <v>0</v>
      </c>
      <c r="CM11" s="18">
        <f t="shared" si="63"/>
        <v>0</v>
      </c>
      <c r="CN11" s="18">
        <f t="shared" si="64"/>
        <v>0</v>
      </c>
      <c r="CO11" s="18">
        <f t="shared" si="65"/>
        <v>0</v>
      </c>
      <c r="CP11" s="18">
        <f t="shared" si="66"/>
        <v>0</v>
      </c>
      <c r="CQ11" s="18">
        <f t="shared" si="67"/>
        <v>0</v>
      </c>
      <c r="CR11" s="18">
        <f t="shared" si="68"/>
        <v>0</v>
      </c>
      <c r="CS11" s="18">
        <f t="shared" si="69"/>
        <v>0</v>
      </c>
      <c r="CT11" s="19">
        <f t="shared" si="70"/>
        <v>0</v>
      </c>
      <c r="CU11" s="17">
        <f t="shared" si="71"/>
        <v>0</v>
      </c>
      <c r="CV11" s="18">
        <f t="shared" si="72"/>
        <v>0</v>
      </c>
      <c r="CW11" s="18">
        <f t="shared" si="73"/>
        <v>0</v>
      </c>
      <c r="CX11" s="18">
        <f t="shared" si="74"/>
        <v>0</v>
      </c>
      <c r="CY11" s="18">
        <f t="shared" si="75"/>
        <v>0</v>
      </c>
      <c r="CZ11" s="18">
        <f t="shared" si="76"/>
        <v>0</v>
      </c>
      <c r="DA11" s="18">
        <f t="shared" si="77"/>
        <v>0</v>
      </c>
      <c r="DB11" s="18">
        <f t="shared" si="78"/>
        <v>0</v>
      </c>
      <c r="DC11" s="18">
        <f t="shared" si="79"/>
        <v>0</v>
      </c>
      <c r="DD11" s="19">
        <f t="shared" si="80"/>
        <v>0</v>
      </c>
    </row>
    <row r="12" spans="1:108" x14ac:dyDescent="0.25">
      <c r="A12" s="89"/>
      <c r="B12" s="90"/>
      <c r="C12" s="80" t="s">
        <v>40</v>
      </c>
      <c r="D12" s="81" t="s">
        <v>40</v>
      </c>
      <c r="E12" s="80" t="s">
        <v>40</v>
      </c>
      <c r="F12" s="81" t="s">
        <v>40</v>
      </c>
      <c r="G12" s="80" t="s">
        <v>141</v>
      </c>
      <c r="H12" s="65" t="s">
        <v>40</v>
      </c>
      <c r="I12" s="80" t="s">
        <v>40</v>
      </c>
      <c r="J12" s="81" t="s">
        <v>40</v>
      </c>
      <c r="K12" s="80" t="s">
        <v>40</v>
      </c>
      <c r="L12" s="81" t="s">
        <v>40</v>
      </c>
      <c r="AH12" s="23">
        <f t="shared" si="7"/>
        <v>0</v>
      </c>
      <c r="AI12" s="12">
        <f t="shared" si="8"/>
        <v>0</v>
      </c>
      <c r="AJ12" s="23">
        <f t="shared" si="9"/>
        <v>0</v>
      </c>
      <c r="AK12" s="12">
        <f t="shared" si="10"/>
        <v>0</v>
      </c>
      <c r="AL12" s="23">
        <f t="shared" si="11"/>
        <v>0</v>
      </c>
      <c r="AM12" s="12">
        <f t="shared" si="12"/>
        <v>0</v>
      </c>
      <c r="AN12" s="23">
        <f t="shared" si="13"/>
        <v>0</v>
      </c>
      <c r="AO12" s="12">
        <f t="shared" si="14"/>
        <v>0</v>
      </c>
      <c r="AP12" s="23">
        <f t="shared" si="15"/>
        <v>0</v>
      </c>
      <c r="AQ12" s="12">
        <f t="shared" si="16"/>
        <v>0</v>
      </c>
      <c r="AR12" s="23">
        <f t="shared" si="17"/>
        <v>0</v>
      </c>
      <c r="AS12" s="12">
        <f t="shared" si="18"/>
        <v>0</v>
      </c>
      <c r="AT12" s="23">
        <f t="shared" si="19"/>
        <v>0</v>
      </c>
      <c r="AU12" s="12">
        <f t="shared" si="20"/>
        <v>0</v>
      </c>
      <c r="AV12" s="23">
        <f t="shared" si="21"/>
        <v>0</v>
      </c>
      <c r="AW12" s="17">
        <f t="shared" si="81"/>
        <v>0</v>
      </c>
      <c r="AX12" s="18">
        <f t="shared" si="22"/>
        <v>0</v>
      </c>
      <c r="AY12" s="18">
        <f t="shared" si="23"/>
        <v>0</v>
      </c>
      <c r="AZ12" s="18">
        <f t="shared" si="24"/>
        <v>0</v>
      </c>
      <c r="BA12" s="18">
        <f t="shared" si="25"/>
        <v>0</v>
      </c>
      <c r="BB12" s="18">
        <f t="shared" si="26"/>
        <v>0</v>
      </c>
      <c r="BC12" s="18">
        <f t="shared" si="27"/>
        <v>0</v>
      </c>
      <c r="BD12" s="18">
        <f t="shared" si="28"/>
        <v>0</v>
      </c>
      <c r="BE12" s="18">
        <f t="shared" si="29"/>
        <v>0</v>
      </c>
      <c r="BF12" s="19">
        <f t="shared" si="30"/>
        <v>0</v>
      </c>
      <c r="BG12" s="17">
        <f t="shared" si="31"/>
        <v>0</v>
      </c>
      <c r="BH12" s="18">
        <f t="shared" si="32"/>
        <v>0</v>
      </c>
      <c r="BI12" s="18">
        <f t="shared" si="33"/>
        <v>0</v>
      </c>
      <c r="BJ12" s="18">
        <f t="shared" si="34"/>
        <v>0</v>
      </c>
      <c r="BK12" s="18">
        <f t="shared" si="35"/>
        <v>0</v>
      </c>
      <c r="BL12" s="18">
        <f t="shared" si="36"/>
        <v>0</v>
      </c>
      <c r="BM12" s="18">
        <f t="shared" si="37"/>
        <v>0</v>
      </c>
      <c r="BN12" s="18">
        <f t="shared" si="38"/>
        <v>0</v>
      </c>
      <c r="BO12" s="18">
        <f t="shared" si="39"/>
        <v>0</v>
      </c>
      <c r="BP12" s="19">
        <f t="shared" si="40"/>
        <v>0</v>
      </c>
      <c r="BQ12" s="17">
        <f t="shared" si="41"/>
        <v>0</v>
      </c>
      <c r="BR12" s="18">
        <f t="shared" si="42"/>
        <v>0</v>
      </c>
      <c r="BS12" s="18">
        <f t="shared" si="43"/>
        <v>0</v>
      </c>
      <c r="BT12" s="18">
        <f t="shared" si="44"/>
        <v>0</v>
      </c>
      <c r="BU12" s="18">
        <f t="shared" si="45"/>
        <v>0</v>
      </c>
      <c r="BV12" s="18">
        <f t="shared" si="46"/>
        <v>0</v>
      </c>
      <c r="BW12" s="18">
        <f t="shared" si="47"/>
        <v>0</v>
      </c>
      <c r="BX12" s="18">
        <f t="shared" si="48"/>
        <v>0</v>
      </c>
      <c r="BY12" s="18">
        <f t="shared" si="49"/>
        <v>0</v>
      </c>
      <c r="BZ12" s="19">
        <f t="shared" si="50"/>
        <v>0</v>
      </c>
      <c r="CA12" s="17">
        <f t="shared" si="51"/>
        <v>0</v>
      </c>
      <c r="CB12" s="18">
        <f t="shared" si="52"/>
        <v>0</v>
      </c>
      <c r="CC12" s="18">
        <f t="shared" si="53"/>
        <v>0</v>
      </c>
      <c r="CD12" s="18">
        <f t="shared" si="54"/>
        <v>0</v>
      </c>
      <c r="CE12" s="18">
        <f t="shared" si="55"/>
        <v>0</v>
      </c>
      <c r="CF12" s="18">
        <f t="shared" si="56"/>
        <v>0</v>
      </c>
      <c r="CG12" s="18">
        <f t="shared" si="57"/>
        <v>0</v>
      </c>
      <c r="CH12" s="18">
        <f t="shared" si="58"/>
        <v>0</v>
      </c>
      <c r="CI12" s="18">
        <f t="shared" si="59"/>
        <v>0</v>
      </c>
      <c r="CJ12" s="19">
        <f t="shared" si="60"/>
        <v>0</v>
      </c>
      <c r="CK12" s="17">
        <f t="shared" si="61"/>
        <v>0</v>
      </c>
      <c r="CL12" s="18">
        <f t="shared" si="62"/>
        <v>0</v>
      </c>
      <c r="CM12" s="18">
        <f t="shared" si="63"/>
        <v>0</v>
      </c>
      <c r="CN12" s="18">
        <f t="shared" si="64"/>
        <v>0</v>
      </c>
      <c r="CO12" s="18">
        <f t="shared" si="65"/>
        <v>0</v>
      </c>
      <c r="CP12" s="18">
        <f t="shared" si="66"/>
        <v>0</v>
      </c>
      <c r="CQ12" s="18">
        <f t="shared" si="67"/>
        <v>0</v>
      </c>
      <c r="CR12" s="18">
        <f t="shared" si="68"/>
        <v>0</v>
      </c>
      <c r="CS12" s="18">
        <f t="shared" si="69"/>
        <v>0</v>
      </c>
      <c r="CT12" s="19">
        <f t="shared" si="70"/>
        <v>0</v>
      </c>
      <c r="CU12" s="17">
        <f t="shared" si="71"/>
        <v>0</v>
      </c>
      <c r="CV12" s="18">
        <f t="shared" si="72"/>
        <v>0</v>
      </c>
      <c r="CW12" s="18">
        <f t="shared" si="73"/>
        <v>0</v>
      </c>
      <c r="CX12" s="18">
        <f t="shared" si="74"/>
        <v>0</v>
      </c>
      <c r="CY12" s="18">
        <f t="shared" si="75"/>
        <v>0</v>
      </c>
      <c r="CZ12" s="18">
        <f t="shared" si="76"/>
        <v>0</v>
      </c>
      <c r="DA12" s="18">
        <f t="shared" si="77"/>
        <v>0</v>
      </c>
      <c r="DB12" s="18">
        <f t="shared" si="78"/>
        <v>0</v>
      </c>
      <c r="DC12" s="18">
        <f t="shared" si="79"/>
        <v>0</v>
      </c>
      <c r="DD12" s="19">
        <f t="shared" si="80"/>
        <v>0</v>
      </c>
    </row>
    <row r="13" spans="1:108" x14ac:dyDescent="0.25">
      <c r="A13" s="89">
        <v>0.375</v>
      </c>
      <c r="B13" s="90">
        <v>0.40625</v>
      </c>
      <c r="C13" s="78" t="s">
        <v>64</v>
      </c>
      <c r="D13" s="79" t="s">
        <v>64</v>
      </c>
      <c r="E13" s="78" t="s">
        <v>19</v>
      </c>
      <c r="F13" s="79" t="s">
        <v>19</v>
      </c>
      <c r="G13" s="78" t="s">
        <v>64</v>
      </c>
      <c r="H13" s="64" t="s">
        <v>64</v>
      </c>
      <c r="I13" s="78" t="s">
        <v>64</v>
      </c>
      <c r="J13" s="79" t="s">
        <v>64</v>
      </c>
      <c r="K13" s="78" t="s">
        <v>64</v>
      </c>
      <c r="L13" s="79" t="s">
        <v>64</v>
      </c>
      <c r="AH13" s="23">
        <f t="shared" si="7"/>
        <v>3.125E-2</v>
      </c>
      <c r="AI13" s="12">
        <f t="shared" si="8"/>
        <v>0</v>
      </c>
      <c r="AJ13" s="23">
        <f t="shared" si="9"/>
        <v>0</v>
      </c>
      <c r="AK13" s="12">
        <f t="shared" si="10"/>
        <v>0</v>
      </c>
      <c r="AL13" s="23">
        <f t="shared" si="11"/>
        <v>0</v>
      </c>
      <c r="AM13" s="12">
        <f t="shared" si="12"/>
        <v>0</v>
      </c>
      <c r="AN13" s="23">
        <f t="shared" si="13"/>
        <v>0</v>
      </c>
      <c r="AO13" s="12">
        <f t="shared" si="14"/>
        <v>0</v>
      </c>
      <c r="AP13" s="23">
        <f t="shared" si="15"/>
        <v>0</v>
      </c>
      <c r="AQ13" s="12">
        <f t="shared" si="16"/>
        <v>0</v>
      </c>
      <c r="AR13" s="23">
        <f t="shared" si="17"/>
        <v>0</v>
      </c>
      <c r="AS13" s="12">
        <f t="shared" si="18"/>
        <v>0</v>
      </c>
      <c r="AT13" s="23">
        <f t="shared" si="19"/>
        <v>0</v>
      </c>
      <c r="AU13" s="12">
        <f t="shared" si="20"/>
        <v>0</v>
      </c>
      <c r="AV13" s="23">
        <f t="shared" si="21"/>
        <v>0</v>
      </c>
      <c r="AW13" s="17">
        <f t="shared" si="81"/>
        <v>0</v>
      </c>
      <c r="AX13" s="18">
        <f t="shared" si="22"/>
        <v>0</v>
      </c>
      <c r="AY13" s="18">
        <f t="shared" si="23"/>
        <v>0</v>
      </c>
      <c r="AZ13" s="18">
        <f t="shared" si="24"/>
        <v>0</v>
      </c>
      <c r="BA13" s="18">
        <f t="shared" si="25"/>
        <v>0</v>
      </c>
      <c r="BB13" s="18">
        <f t="shared" si="26"/>
        <v>0</v>
      </c>
      <c r="BC13" s="18">
        <f t="shared" si="27"/>
        <v>0</v>
      </c>
      <c r="BD13" s="18">
        <f t="shared" si="28"/>
        <v>0</v>
      </c>
      <c r="BE13" s="18">
        <f t="shared" si="29"/>
        <v>0</v>
      </c>
      <c r="BF13" s="19">
        <f t="shared" si="30"/>
        <v>0</v>
      </c>
      <c r="BG13" s="17">
        <f t="shared" si="31"/>
        <v>0</v>
      </c>
      <c r="BH13" s="18">
        <f t="shared" si="32"/>
        <v>0</v>
      </c>
      <c r="BI13" s="18">
        <f t="shared" si="33"/>
        <v>0</v>
      </c>
      <c r="BJ13" s="18">
        <f t="shared" si="34"/>
        <v>0</v>
      </c>
      <c r="BK13" s="18">
        <f t="shared" si="35"/>
        <v>0</v>
      </c>
      <c r="BL13" s="18">
        <f t="shared" si="36"/>
        <v>0</v>
      </c>
      <c r="BM13" s="18">
        <f t="shared" si="37"/>
        <v>0</v>
      </c>
      <c r="BN13" s="18">
        <f t="shared" si="38"/>
        <v>0</v>
      </c>
      <c r="BO13" s="18">
        <f t="shared" si="39"/>
        <v>0</v>
      </c>
      <c r="BP13" s="19">
        <f t="shared" si="40"/>
        <v>0</v>
      </c>
      <c r="BQ13" s="17">
        <f t="shared" si="41"/>
        <v>0</v>
      </c>
      <c r="BR13" s="18">
        <f t="shared" si="42"/>
        <v>0</v>
      </c>
      <c r="BS13" s="18">
        <f t="shared" si="43"/>
        <v>0</v>
      </c>
      <c r="BT13" s="18">
        <f t="shared" si="44"/>
        <v>0</v>
      </c>
      <c r="BU13" s="18">
        <f t="shared" si="45"/>
        <v>0</v>
      </c>
      <c r="BV13" s="18">
        <f t="shared" si="46"/>
        <v>0</v>
      </c>
      <c r="BW13" s="18">
        <f t="shared" si="47"/>
        <v>0</v>
      </c>
      <c r="BX13" s="18">
        <f t="shared" si="48"/>
        <v>0</v>
      </c>
      <c r="BY13" s="18">
        <f t="shared" si="49"/>
        <v>0</v>
      </c>
      <c r="BZ13" s="19">
        <f t="shared" si="50"/>
        <v>0</v>
      </c>
      <c r="CA13" s="17">
        <f t="shared" si="51"/>
        <v>0</v>
      </c>
      <c r="CB13" s="18">
        <f t="shared" si="52"/>
        <v>0</v>
      </c>
      <c r="CC13" s="18">
        <f t="shared" si="53"/>
        <v>0</v>
      </c>
      <c r="CD13" s="18">
        <f t="shared" si="54"/>
        <v>0</v>
      </c>
      <c r="CE13" s="18">
        <f t="shared" si="55"/>
        <v>0</v>
      </c>
      <c r="CF13" s="18">
        <f t="shared" si="56"/>
        <v>0</v>
      </c>
      <c r="CG13" s="18">
        <f t="shared" si="57"/>
        <v>0</v>
      </c>
      <c r="CH13" s="18">
        <f t="shared" si="58"/>
        <v>0</v>
      </c>
      <c r="CI13" s="18">
        <f t="shared" si="59"/>
        <v>0</v>
      </c>
      <c r="CJ13" s="19">
        <f t="shared" si="60"/>
        <v>0</v>
      </c>
      <c r="CK13" s="17">
        <f t="shared" si="61"/>
        <v>0</v>
      </c>
      <c r="CL13" s="18">
        <f t="shared" si="62"/>
        <v>0</v>
      </c>
      <c r="CM13" s="18">
        <f t="shared" si="63"/>
        <v>0</v>
      </c>
      <c r="CN13" s="18">
        <f t="shared" si="64"/>
        <v>0</v>
      </c>
      <c r="CO13" s="18">
        <f t="shared" si="65"/>
        <v>0</v>
      </c>
      <c r="CP13" s="18">
        <f t="shared" si="66"/>
        <v>0</v>
      </c>
      <c r="CQ13" s="18">
        <f t="shared" si="67"/>
        <v>0</v>
      </c>
      <c r="CR13" s="18">
        <f t="shared" si="68"/>
        <v>0</v>
      </c>
      <c r="CS13" s="18">
        <f t="shared" si="69"/>
        <v>0</v>
      </c>
      <c r="CT13" s="19">
        <f t="shared" si="70"/>
        <v>0</v>
      </c>
      <c r="CU13" s="17">
        <f t="shared" si="71"/>
        <v>0</v>
      </c>
      <c r="CV13" s="18">
        <f t="shared" si="72"/>
        <v>0</v>
      </c>
      <c r="CW13" s="18">
        <f t="shared" si="73"/>
        <v>0</v>
      </c>
      <c r="CX13" s="18">
        <f t="shared" si="74"/>
        <v>0</v>
      </c>
      <c r="CY13" s="18">
        <f t="shared" si="75"/>
        <v>0</v>
      </c>
      <c r="CZ13" s="18">
        <f t="shared" si="76"/>
        <v>0</v>
      </c>
      <c r="DA13" s="18">
        <f t="shared" si="77"/>
        <v>0</v>
      </c>
      <c r="DB13" s="18">
        <f t="shared" si="78"/>
        <v>0</v>
      </c>
      <c r="DC13" s="18">
        <f t="shared" si="79"/>
        <v>0</v>
      </c>
      <c r="DD13" s="19">
        <f t="shared" si="80"/>
        <v>0</v>
      </c>
    </row>
    <row r="14" spans="1:108" x14ac:dyDescent="0.25">
      <c r="A14" s="89"/>
      <c r="B14" s="90"/>
      <c r="C14" s="80" t="s">
        <v>40</v>
      </c>
      <c r="D14" s="81" t="s">
        <v>40</v>
      </c>
      <c r="E14" s="80" t="s">
        <v>17</v>
      </c>
      <c r="F14" s="81" t="s">
        <v>40</v>
      </c>
      <c r="G14" s="80" t="s">
        <v>40</v>
      </c>
      <c r="H14" s="65" t="s">
        <v>38</v>
      </c>
      <c r="I14" s="80" t="s">
        <v>18</v>
      </c>
      <c r="J14" s="81" t="s">
        <v>40</v>
      </c>
      <c r="K14" s="80" t="s">
        <v>18</v>
      </c>
      <c r="L14" s="81" t="s">
        <v>40</v>
      </c>
      <c r="AH14" s="23">
        <f t="shared" si="7"/>
        <v>0</v>
      </c>
      <c r="AI14" s="12">
        <f t="shared" si="8"/>
        <v>0</v>
      </c>
      <c r="AJ14" s="23">
        <f t="shared" si="9"/>
        <v>0</v>
      </c>
      <c r="AK14" s="12">
        <f t="shared" si="10"/>
        <v>0</v>
      </c>
      <c r="AL14" s="23">
        <f t="shared" si="11"/>
        <v>0</v>
      </c>
      <c r="AM14" s="12">
        <f t="shared" si="12"/>
        <v>0</v>
      </c>
      <c r="AN14" s="23">
        <f t="shared" si="13"/>
        <v>0</v>
      </c>
      <c r="AO14" s="12">
        <f t="shared" si="14"/>
        <v>0</v>
      </c>
      <c r="AP14" s="23">
        <f t="shared" si="15"/>
        <v>0</v>
      </c>
      <c r="AQ14" s="12">
        <f t="shared" si="16"/>
        <v>0</v>
      </c>
      <c r="AR14" s="23">
        <f t="shared" si="17"/>
        <v>0</v>
      </c>
      <c r="AS14" s="12">
        <f t="shared" si="18"/>
        <v>0</v>
      </c>
      <c r="AT14" s="23">
        <f t="shared" si="19"/>
        <v>0</v>
      </c>
      <c r="AU14" s="12">
        <f t="shared" si="20"/>
        <v>0</v>
      </c>
      <c r="AV14" s="23">
        <f t="shared" si="21"/>
        <v>0</v>
      </c>
      <c r="AW14" s="17">
        <f t="shared" si="81"/>
        <v>0</v>
      </c>
      <c r="AX14" s="18">
        <f t="shared" si="22"/>
        <v>0</v>
      </c>
      <c r="AY14" s="18">
        <f t="shared" si="23"/>
        <v>0</v>
      </c>
      <c r="AZ14" s="18">
        <f t="shared" si="24"/>
        <v>0</v>
      </c>
      <c r="BA14" s="18">
        <f t="shared" si="25"/>
        <v>0</v>
      </c>
      <c r="BB14" s="18">
        <f t="shared" si="26"/>
        <v>0</v>
      </c>
      <c r="BC14" s="18">
        <f t="shared" si="27"/>
        <v>0</v>
      </c>
      <c r="BD14" s="18">
        <f t="shared" si="28"/>
        <v>0</v>
      </c>
      <c r="BE14" s="18">
        <f t="shared" si="29"/>
        <v>0</v>
      </c>
      <c r="BF14" s="19">
        <f t="shared" si="30"/>
        <v>0</v>
      </c>
      <c r="BG14" s="17">
        <f t="shared" si="31"/>
        <v>0</v>
      </c>
      <c r="BH14" s="18">
        <f t="shared" si="32"/>
        <v>0</v>
      </c>
      <c r="BI14" s="18">
        <f t="shared" si="33"/>
        <v>0</v>
      </c>
      <c r="BJ14" s="18">
        <f t="shared" si="34"/>
        <v>0</v>
      </c>
      <c r="BK14" s="18">
        <f t="shared" si="35"/>
        <v>0</v>
      </c>
      <c r="BL14" s="18">
        <f t="shared" si="36"/>
        <v>0</v>
      </c>
      <c r="BM14" s="18">
        <f t="shared" si="37"/>
        <v>0</v>
      </c>
      <c r="BN14" s="18">
        <f t="shared" si="38"/>
        <v>0</v>
      </c>
      <c r="BO14" s="18">
        <f t="shared" si="39"/>
        <v>0</v>
      </c>
      <c r="BP14" s="19">
        <f t="shared" si="40"/>
        <v>0</v>
      </c>
      <c r="BQ14" s="17">
        <f t="shared" si="41"/>
        <v>0</v>
      </c>
      <c r="BR14" s="18">
        <f t="shared" si="42"/>
        <v>0</v>
      </c>
      <c r="BS14" s="18">
        <f t="shared" si="43"/>
        <v>0</v>
      </c>
      <c r="BT14" s="18">
        <f t="shared" si="44"/>
        <v>0</v>
      </c>
      <c r="BU14" s="18">
        <f t="shared" si="45"/>
        <v>0</v>
      </c>
      <c r="BV14" s="18">
        <f t="shared" si="46"/>
        <v>0</v>
      </c>
      <c r="BW14" s="18">
        <f t="shared" si="47"/>
        <v>0</v>
      </c>
      <c r="BX14" s="18">
        <f t="shared" si="48"/>
        <v>0</v>
      </c>
      <c r="BY14" s="18">
        <f t="shared" si="49"/>
        <v>0</v>
      </c>
      <c r="BZ14" s="19">
        <f t="shared" si="50"/>
        <v>0</v>
      </c>
      <c r="CA14" s="17">
        <f t="shared" si="51"/>
        <v>0</v>
      </c>
      <c r="CB14" s="18">
        <f t="shared" si="52"/>
        <v>0</v>
      </c>
      <c r="CC14" s="18">
        <f t="shared" si="53"/>
        <v>0</v>
      </c>
      <c r="CD14" s="18">
        <f t="shared" si="54"/>
        <v>0</v>
      </c>
      <c r="CE14" s="18">
        <f t="shared" si="55"/>
        <v>0</v>
      </c>
      <c r="CF14" s="18">
        <f t="shared" si="56"/>
        <v>0</v>
      </c>
      <c r="CG14" s="18">
        <f t="shared" si="57"/>
        <v>0</v>
      </c>
      <c r="CH14" s="18">
        <f t="shared" si="58"/>
        <v>0</v>
      </c>
      <c r="CI14" s="18">
        <f t="shared" si="59"/>
        <v>0</v>
      </c>
      <c r="CJ14" s="19">
        <f t="shared" si="60"/>
        <v>0</v>
      </c>
      <c r="CK14" s="17">
        <f t="shared" si="61"/>
        <v>0</v>
      </c>
      <c r="CL14" s="18">
        <f t="shared" si="62"/>
        <v>0</v>
      </c>
      <c r="CM14" s="18">
        <f t="shared" si="63"/>
        <v>0</v>
      </c>
      <c r="CN14" s="18">
        <f t="shared" si="64"/>
        <v>0</v>
      </c>
      <c r="CO14" s="18">
        <f t="shared" si="65"/>
        <v>0</v>
      </c>
      <c r="CP14" s="18">
        <f t="shared" si="66"/>
        <v>0</v>
      </c>
      <c r="CQ14" s="18">
        <f t="shared" si="67"/>
        <v>0</v>
      </c>
      <c r="CR14" s="18">
        <f t="shared" si="68"/>
        <v>0</v>
      </c>
      <c r="CS14" s="18">
        <f t="shared" si="69"/>
        <v>0</v>
      </c>
      <c r="CT14" s="19">
        <f t="shared" si="70"/>
        <v>0</v>
      </c>
      <c r="CU14" s="17">
        <f t="shared" si="71"/>
        <v>0</v>
      </c>
      <c r="CV14" s="18">
        <f t="shared" si="72"/>
        <v>0</v>
      </c>
      <c r="CW14" s="18">
        <f t="shared" si="73"/>
        <v>0</v>
      </c>
      <c r="CX14" s="18">
        <f t="shared" si="74"/>
        <v>0</v>
      </c>
      <c r="CY14" s="18">
        <f t="shared" si="75"/>
        <v>0</v>
      </c>
      <c r="CZ14" s="18">
        <f t="shared" si="76"/>
        <v>0</v>
      </c>
      <c r="DA14" s="18">
        <f t="shared" si="77"/>
        <v>0</v>
      </c>
      <c r="DB14" s="18">
        <f t="shared" si="78"/>
        <v>0</v>
      </c>
      <c r="DC14" s="18">
        <f t="shared" si="79"/>
        <v>0</v>
      </c>
      <c r="DD14" s="19">
        <f t="shared" si="80"/>
        <v>0</v>
      </c>
    </row>
    <row r="15" spans="1:108" x14ac:dyDescent="0.25">
      <c r="A15" s="89">
        <v>0.40625</v>
      </c>
      <c r="B15" s="90">
        <v>0.41666666666666669</v>
      </c>
      <c r="C15" s="78" t="s">
        <v>26</v>
      </c>
      <c r="D15" s="79" t="s">
        <v>26</v>
      </c>
      <c r="E15" s="78" t="s">
        <v>26</v>
      </c>
      <c r="F15" s="79" t="s">
        <v>26</v>
      </c>
      <c r="G15" s="78" t="s">
        <v>26</v>
      </c>
      <c r="H15" s="64" t="s">
        <v>26</v>
      </c>
      <c r="I15" s="78" t="s">
        <v>26</v>
      </c>
      <c r="J15" s="79" t="s">
        <v>26</v>
      </c>
      <c r="K15" s="78" t="s">
        <v>26</v>
      </c>
      <c r="L15" s="79" t="s">
        <v>26</v>
      </c>
      <c r="AH15" s="23">
        <f t="shared" si="7"/>
        <v>1.0416666666666685E-2</v>
      </c>
      <c r="AI15" s="12">
        <f t="shared" si="8"/>
        <v>0</v>
      </c>
      <c r="AJ15" s="23">
        <f t="shared" si="9"/>
        <v>0</v>
      </c>
      <c r="AK15" s="12">
        <f t="shared" si="10"/>
        <v>0</v>
      </c>
      <c r="AL15" s="23">
        <f t="shared" si="11"/>
        <v>0</v>
      </c>
      <c r="AM15" s="12">
        <f t="shared" si="12"/>
        <v>0</v>
      </c>
      <c r="AN15" s="23">
        <f t="shared" si="13"/>
        <v>0</v>
      </c>
      <c r="AO15" s="12">
        <f t="shared" si="14"/>
        <v>0</v>
      </c>
      <c r="AP15" s="23">
        <f t="shared" si="15"/>
        <v>0</v>
      </c>
      <c r="AQ15" s="12">
        <f t="shared" si="16"/>
        <v>0</v>
      </c>
      <c r="AR15" s="23">
        <f t="shared" si="17"/>
        <v>0</v>
      </c>
      <c r="AS15" s="12">
        <f t="shared" si="18"/>
        <v>0</v>
      </c>
      <c r="AT15" s="23">
        <f t="shared" si="19"/>
        <v>0</v>
      </c>
      <c r="AU15" s="12">
        <f t="shared" si="20"/>
        <v>0</v>
      </c>
      <c r="AV15" s="23">
        <f t="shared" si="21"/>
        <v>0</v>
      </c>
      <c r="AW15" s="17">
        <f t="shared" si="81"/>
        <v>0</v>
      </c>
      <c r="AX15" s="18">
        <f t="shared" si="22"/>
        <v>0</v>
      </c>
      <c r="AY15" s="18">
        <f t="shared" si="23"/>
        <v>0</v>
      </c>
      <c r="AZ15" s="18">
        <f t="shared" si="24"/>
        <v>0</v>
      </c>
      <c r="BA15" s="18">
        <f t="shared" si="25"/>
        <v>0</v>
      </c>
      <c r="BB15" s="18">
        <f t="shared" si="26"/>
        <v>0</v>
      </c>
      <c r="BC15" s="18">
        <f t="shared" si="27"/>
        <v>0</v>
      </c>
      <c r="BD15" s="18">
        <f t="shared" si="28"/>
        <v>0</v>
      </c>
      <c r="BE15" s="18">
        <f t="shared" si="29"/>
        <v>0</v>
      </c>
      <c r="BF15" s="19">
        <f t="shared" si="30"/>
        <v>0</v>
      </c>
      <c r="BG15" s="17">
        <f t="shared" si="31"/>
        <v>0</v>
      </c>
      <c r="BH15" s="18">
        <f t="shared" si="32"/>
        <v>0</v>
      </c>
      <c r="BI15" s="18">
        <f t="shared" si="33"/>
        <v>0</v>
      </c>
      <c r="BJ15" s="18">
        <f t="shared" si="34"/>
        <v>0</v>
      </c>
      <c r="BK15" s="18">
        <f t="shared" si="35"/>
        <v>0</v>
      </c>
      <c r="BL15" s="18">
        <f t="shared" si="36"/>
        <v>0</v>
      </c>
      <c r="BM15" s="18">
        <f t="shared" si="37"/>
        <v>0</v>
      </c>
      <c r="BN15" s="18">
        <f t="shared" si="38"/>
        <v>0</v>
      </c>
      <c r="BO15" s="18">
        <f t="shared" si="39"/>
        <v>0</v>
      </c>
      <c r="BP15" s="19">
        <f t="shared" si="40"/>
        <v>0</v>
      </c>
      <c r="BQ15" s="17">
        <f t="shared" si="41"/>
        <v>0</v>
      </c>
      <c r="BR15" s="18">
        <f t="shared" si="42"/>
        <v>0</v>
      </c>
      <c r="BS15" s="18">
        <f t="shared" si="43"/>
        <v>0</v>
      </c>
      <c r="BT15" s="18">
        <f t="shared" si="44"/>
        <v>0</v>
      </c>
      <c r="BU15" s="18">
        <f t="shared" si="45"/>
        <v>0</v>
      </c>
      <c r="BV15" s="18">
        <f t="shared" si="46"/>
        <v>0</v>
      </c>
      <c r="BW15" s="18">
        <f t="shared" si="47"/>
        <v>0</v>
      </c>
      <c r="BX15" s="18">
        <f t="shared" si="48"/>
        <v>0</v>
      </c>
      <c r="BY15" s="18">
        <f t="shared" si="49"/>
        <v>0</v>
      </c>
      <c r="BZ15" s="19">
        <f t="shared" si="50"/>
        <v>0</v>
      </c>
      <c r="CA15" s="17">
        <f t="shared" si="51"/>
        <v>0</v>
      </c>
      <c r="CB15" s="18">
        <f t="shared" si="52"/>
        <v>0</v>
      </c>
      <c r="CC15" s="18">
        <f t="shared" si="53"/>
        <v>0</v>
      </c>
      <c r="CD15" s="18">
        <f t="shared" si="54"/>
        <v>0</v>
      </c>
      <c r="CE15" s="18">
        <f t="shared" si="55"/>
        <v>0</v>
      </c>
      <c r="CF15" s="18">
        <f t="shared" si="56"/>
        <v>0</v>
      </c>
      <c r="CG15" s="18">
        <f t="shared" si="57"/>
        <v>0</v>
      </c>
      <c r="CH15" s="18">
        <f t="shared" si="58"/>
        <v>0</v>
      </c>
      <c r="CI15" s="18">
        <f t="shared" si="59"/>
        <v>0</v>
      </c>
      <c r="CJ15" s="19">
        <f t="shared" si="60"/>
        <v>0</v>
      </c>
      <c r="CK15" s="17">
        <f t="shared" si="61"/>
        <v>0</v>
      </c>
      <c r="CL15" s="18">
        <f t="shared" si="62"/>
        <v>0</v>
      </c>
      <c r="CM15" s="18">
        <f t="shared" si="63"/>
        <v>0</v>
      </c>
      <c r="CN15" s="18">
        <f t="shared" si="64"/>
        <v>0</v>
      </c>
      <c r="CO15" s="18">
        <f t="shared" si="65"/>
        <v>0</v>
      </c>
      <c r="CP15" s="18">
        <f t="shared" si="66"/>
        <v>0</v>
      </c>
      <c r="CQ15" s="18">
        <f t="shared" si="67"/>
        <v>0</v>
      </c>
      <c r="CR15" s="18">
        <f t="shared" si="68"/>
        <v>0</v>
      </c>
      <c r="CS15" s="18">
        <f t="shared" si="69"/>
        <v>0</v>
      </c>
      <c r="CT15" s="19">
        <f t="shared" si="70"/>
        <v>0</v>
      </c>
      <c r="CU15" s="17">
        <f t="shared" si="71"/>
        <v>0</v>
      </c>
      <c r="CV15" s="18">
        <f t="shared" si="72"/>
        <v>0</v>
      </c>
      <c r="CW15" s="18">
        <f t="shared" si="73"/>
        <v>0</v>
      </c>
      <c r="CX15" s="18">
        <f t="shared" si="74"/>
        <v>0</v>
      </c>
      <c r="CY15" s="18">
        <f t="shared" si="75"/>
        <v>0</v>
      </c>
      <c r="CZ15" s="18">
        <f t="shared" si="76"/>
        <v>0</v>
      </c>
      <c r="DA15" s="18">
        <f t="shared" si="77"/>
        <v>0</v>
      </c>
      <c r="DB15" s="18">
        <f t="shared" si="78"/>
        <v>0</v>
      </c>
      <c r="DC15" s="18">
        <f t="shared" si="79"/>
        <v>0</v>
      </c>
      <c r="DD15" s="19">
        <f t="shared" si="80"/>
        <v>0</v>
      </c>
    </row>
    <row r="16" spans="1:108" x14ac:dyDescent="0.25">
      <c r="A16" s="89"/>
      <c r="B16" s="90"/>
      <c r="C16" s="80" t="s">
        <v>21</v>
      </c>
      <c r="D16" s="81" t="s">
        <v>21</v>
      </c>
      <c r="E16" s="80" t="s">
        <v>21</v>
      </c>
      <c r="F16" s="81" t="s">
        <v>21</v>
      </c>
      <c r="G16" s="80" t="s">
        <v>21</v>
      </c>
      <c r="H16" s="65" t="s">
        <v>21</v>
      </c>
      <c r="I16" s="80" t="s">
        <v>21</v>
      </c>
      <c r="J16" s="81" t="s">
        <v>21</v>
      </c>
      <c r="K16" s="80" t="s">
        <v>21</v>
      </c>
      <c r="L16" s="81" t="s">
        <v>21</v>
      </c>
      <c r="AH16" s="23">
        <f t="shared" si="7"/>
        <v>0</v>
      </c>
      <c r="AI16" s="12">
        <f t="shared" si="8"/>
        <v>0</v>
      </c>
      <c r="AJ16" s="23">
        <f t="shared" si="9"/>
        <v>0</v>
      </c>
      <c r="AK16" s="12">
        <f t="shared" si="10"/>
        <v>0</v>
      </c>
      <c r="AL16" s="23">
        <f t="shared" si="11"/>
        <v>0</v>
      </c>
      <c r="AM16" s="12">
        <f t="shared" si="12"/>
        <v>0</v>
      </c>
      <c r="AN16" s="23">
        <f t="shared" si="13"/>
        <v>0</v>
      </c>
      <c r="AO16" s="12">
        <f t="shared" si="14"/>
        <v>0</v>
      </c>
      <c r="AP16" s="23">
        <f t="shared" si="15"/>
        <v>0</v>
      </c>
      <c r="AQ16" s="12">
        <f t="shared" si="16"/>
        <v>0</v>
      </c>
      <c r="AR16" s="23">
        <f t="shared" si="17"/>
        <v>0</v>
      </c>
      <c r="AS16" s="12">
        <f t="shared" si="18"/>
        <v>0</v>
      </c>
      <c r="AT16" s="23">
        <f t="shared" si="19"/>
        <v>0</v>
      </c>
      <c r="AU16" s="12">
        <f t="shared" si="20"/>
        <v>0</v>
      </c>
      <c r="AV16" s="23">
        <f t="shared" si="21"/>
        <v>0</v>
      </c>
      <c r="AW16" s="17">
        <f t="shared" si="81"/>
        <v>0</v>
      </c>
      <c r="AX16" s="18">
        <f t="shared" si="22"/>
        <v>0</v>
      </c>
      <c r="AY16" s="18">
        <f t="shared" si="23"/>
        <v>0</v>
      </c>
      <c r="AZ16" s="18">
        <f t="shared" si="24"/>
        <v>0</v>
      </c>
      <c r="BA16" s="18">
        <f t="shared" si="25"/>
        <v>0</v>
      </c>
      <c r="BB16" s="18">
        <f t="shared" si="26"/>
        <v>0</v>
      </c>
      <c r="BC16" s="18">
        <f t="shared" si="27"/>
        <v>0</v>
      </c>
      <c r="BD16" s="18">
        <f t="shared" si="28"/>
        <v>0</v>
      </c>
      <c r="BE16" s="18">
        <f t="shared" si="29"/>
        <v>0</v>
      </c>
      <c r="BF16" s="19">
        <f t="shared" si="30"/>
        <v>0</v>
      </c>
      <c r="BG16" s="17">
        <f t="shared" si="31"/>
        <v>0</v>
      </c>
      <c r="BH16" s="18">
        <f t="shared" si="32"/>
        <v>0</v>
      </c>
      <c r="BI16" s="18">
        <f t="shared" si="33"/>
        <v>0</v>
      </c>
      <c r="BJ16" s="18">
        <f t="shared" si="34"/>
        <v>0</v>
      </c>
      <c r="BK16" s="18">
        <f t="shared" si="35"/>
        <v>0</v>
      </c>
      <c r="BL16" s="18">
        <f t="shared" si="36"/>
        <v>0</v>
      </c>
      <c r="BM16" s="18">
        <f t="shared" si="37"/>
        <v>0</v>
      </c>
      <c r="BN16" s="18">
        <f t="shared" si="38"/>
        <v>0</v>
      </c>
      <c r="BO16" s="18">
        <f t="shared" si="39"/>
        <v>0</v>
      </c>
      <c r="BP16" s="19">
        <f t="shared" si="40"/>
        <v>0</v>
      </c>
      <c r="BQ16" s="17">
        <f t="shared" si="41"/>
        <v>0</v>
      </c>
      <c r="BR16" s="18">
        <f t="shared" si="42"/>
        <v>0</v>
      </c>
      <c r="BS16" s="18">
        <f t="shared" si="43"/>
        <v>0</v>
      </c>
      <c r="BT16" s="18">
        <f t="shared" si="44"/>
        <v>0</v>
      </c>
      <c r="BU16" s="18">
        <f t="shared" si="45"/>
        <v>0</v>
      </c>
      <c r="BV16" s="18">
        <f t="shared" si="46"/>
        <v>0</v>
      </c>
      <c r="BW16" s="18">
        <f t="shared" si="47"/>
        <v>0</v>
      </c>
      <c r="BX16" s="18">
        <f t="shared" si="48"/>
        <v>0</v>
      </c>
      <c r="BY16" s="18">
        <f t="shared" si="49"/>
        <v>0</v>
      </c>
      <c r="BZ16" s="19">
        <f t="shared" si="50"/>
        <v>0</v>
      </c>
      <c r="CA16" s="17">
        <f t="shared" si="51"/>
        <v>0</v>
      </c>
      <c r="CB16" s="18">
        <f t="shared" si="52"/>
        <v>0</v>
      </c>
      <c r="CC16" s="18">
        <f t="shared" si="53"/>
        <v>0</v>
      </c>
      <c r="CD16" s="18">
        <f t="shared" si="54"/>
        <v>0</v>
      </c>
      <c r="CE16" s="18">
        <f t="shared" si="55"/>
        <v>0</v>
      </c>
      <c r="CF16" s="18">
        <f t="shared" si="56"/>
        <v>0</v>
      </c>
      <c r="CG16" s="18">
        <f t="shared" si="57"/>
        <v>0</v>
      </c>
      <c r="CH16" s="18">
        <f t="shared" si="58"/>
        <v>0</v>
      </c>
      <c r="CI16" s="18">
        <f t="shared" si="59"/>
        <v>0</v>
      </c>
      <c r="CJ16" s="19">
        <f t="shared" si="60"/>
        <v>0</v>
      </c>
      <c r="CK16" s="17">
        <f t="shared" si="61"/>
        <v>0</v>
      </c>
      <c r="CL16" s="18">
        <f t="shared" si="62"/>
        <v>0</v>
      </c>
      <c r="CM16" s="18">
        <f t="shared" si="63"/>
        <v>0</v>
      </c>
      <c r="CN16" s="18">
        <f t="shared" si="64"/>
        <v>0</v>
      </c>
      <c r="CO16" s="18">
        <f t="shared" si="65"/>
        <v>0</v>
      </c>
      <c r="CP16" s="18">
        <f t="shared" si="66"/>
        <v>0</v>
      </c>
      <c r="CQ16" s="18">
        <f t="shared" si="67"/>
        <v>0</v>
      </c>
      <c r="CR16" s="18">
        <f t="shared" si="68"/>
        <v>0</v>
      </c>
      <c r="CS16" s="18">
        <f t="shared" si="69"/>
        <v>0</v>
      </c>
      <c r="CT16" s="19">
        <f t="shared" si="70"/>
        <v>0</v>
      </c>
      <c r="CU16" s="17">
        <f t="shared" si="71"/>
        <v>0</v>
      </c>
      <c r="CV16" s="18">
        <f t="shared" si="72"/>
        <v>0</v>
      </c>
      <c r="CW16" s="18">
        <f t="shared" si="73"/>
        <v>0</v>
      </c>
      <c r="CX16" s="18">
        <f t="shared" si="74"/>
        <v>0</v>
      </c>
      <c r="CY16" s="18">
        <f t="shared" si="75"/>
        <v>0</v>
      </c>
      <c r="CZ16" s="18">
        <f t="shared" si="76"/>
        <v>0</v>
      </c>
      <c r="DA16" s="18">
        <f t="shared" si="77"/>
        <v>0</v>
      </c>
      <c r="DB16" s="18">
        <f t="shared" si="78"/>
        <v>0</v>
      </c>
      <c r="DC16" s="18">
        <f t="shared" si="79"/>
        <v>0</v>
      </c>
      <c r="DD16" s="19">
        <f t="shared" si="80"/>
        <v>0</v>
      </c>
    </row>
    <row r="17" spans="1:108" x14ac:dyDescent="0.25">
      <c r="A17" s="89">
        <v>0.41666666666666669</v>
      </c>
      <c r="B17" s="90">
        <v>0.44791666666666669</v>
      </c>
      <c r="C17" s="78" t="s">
        <v>20</v>
      </c>
      <c r="D17" s="79" t="s">
        <v>20</v>
      </c>
      <c r="E17" s="78" t="s">
        <v>19</v>
      </c>
      <c r="F17" s="79" t="s">
        <v>19</v>
      </c>
      <c r="G17" s="78" t="s">
        <v>64</v>
      </c>
      <c r="H17" s="64" t="s">
        <v>64</v>
      </c>
      <c r="I17" s="78" t="s">
        <v>64</v>
      </c>
      <c r="J17" s="79" t="s">
        <v>64</v>
      </c>
      <c r="K17" s="78" t="s">
        <v>64</v>
      </c>
      <c r="L17" s="79" t="s">
        <v>64</v>
      </c>
      <c r="AH17" s="23">
        <f t="shared" si="7"/>
        <v>3.125E-2</v>
      </c>
      <c r="AI17" s="12">
        <f t="shared" si="8"/>
        <v>0</v>
      </c>
      <c r="AJ17" s="23">
        <f t="shared" si="9"/>
        <v>0</v>
      </c>
      <c r="AK17" s="12">
        <f t="shared" si="10"/>
        <v>0</v>
      </c>
      <c r="AL17" s="23">
        <f t="shared" si="11"/>
        <v>0</v>
      </c>
      <c r="AM17" s="12">
        <f t="shared" si="12"/>
        <v>0</v>
      </c>
      <c r="AN17" s="23">
        <f t="shared" si="13"/>
        <v>0</v>
      </c>
      <c r="AO17" s="12">
        <f t="shared" si="14"/>
        <v>0</v>
      </c>
      <c r="AP17" s="23">
        <f t="shared" si="15"/>
        <v>0</v>
      </c>
      <c r="AQ17" s="12">
        <f t="shared" si="16"/>
        <v>0</v>
      </c>
      <c r="AR17" s="23">
        <f t="shared" si="17"/>
        <v>0</v>
      </c>
      <c r="AS17" s="12">
        <f t="shared" si="18"/>
        <v>0</v>
      </c>
      <c r="AT17" s="23">
        <f t="shared" si="19"/>
        <v>0</v>
      </c>
      <c r="AU17" s="12">
        <f t="shared" si="20"/>
        <v>0</v>
      </c>
      <c r="AV17" s="23">
        <f t="shared" si="21"/>
        <v>0</v>
      </c>
      <c r="AW17" s="17">
        <f t="shared" si="81"/>
        <v>0</v>
      </c>
      <c r="AX17" s="18">
        <f t="shared" si="22"/>
        <v>0</v>
      </c>
      <c r="AY17" s="18">
        <f t="shared" si="23"/>
        <v>0</v>
      </c>
      <c r="AZ17" s="18">
        <f t="shared" si="24"/>
        <v>0</v>
      </c>
      <c r="BA17" s="18">
        <f t="shared" si="25"/>
        <v>0</v>
      </c>
      <c r="BB17" s="18">
        <f t="shared" si="26"/>
        <v>0</v>
      </c>
      <c r="BC17" s="18">
        <f t="shared" si="27"/>
        <v>0</v>
      </c>
      <c r="BD17" s="18">
        <f t="shared" si="28"/>
        <v>0</v>
      </c>
      <c r="BE17" s="18">
        <f t="shared" si="29"/>
        <v>0</v>
      </c>
      <c r="BF17" s="19">
        <f t="shared" si="30"/>
        <v>0</v>
      </c>
      <c r="BG17" s="17">
        <f t="shared" si="31"/>
        <v>0</v>
      </c>
      <c r="BH17" s="18">
        <f t="shared" si="32"/>
        <v>0</v>
      </c>
      <c r="BI17" s="18">
        <f t="shared" si="33"/>
        <v>0</v>
      </c>
      <c r="BJ17" s="18">
        <f t="shared" si="34"/>
        <v>0</v>
      </c>
      <c r="BK17" s="18">
        <f t="shared" si="35"/>
        <v>0</v>
      </c>
      <c r="BL17" s="18">
        <f t="shared" si="36"/>
        <v>0</v>
      </c>
      <c r="BM17" s="18">
        <f t="shared" si="37"/>
        <v>0</v>
      </c>
      <c r="BN17" s="18">
        <f t="shared" si="38"/>
        <v>0</v>
      </c>
      <c r="BO17" s="18">
        <f t="shared" si="39"/>
        <v>0</v>
      </c>
      <c r="BP17" s="19">
        <f t="shared" si="40"/>
        <v>0</v>
      </c>
      <c r="BQ17" s="17">
        <f t="shared" si="41"/>
        <v>0</v>
      </c>
      <c r="BR17" s="18">
        <f t="shared" si="42"/>
        <v>0</v>
      </c>
      <c r="BS17" s="18">
        <f t="shared" si="43"/>
        <v>0</v>
      </c>
      <c r="BT17" s="18">
        <f t="shared" si="44"/>
        <v>0</v>
      </c>
      <c r="BU17" s="18">
        <f t="shared" si="45"/>
        <v>0</v>
      </c>
      <c r="BV17" s="18">
        <f t="shared" si="46"/>
        <v>0</v>
      </c>
      <c r="BW17" s="18">
        <f t="shared" si="47"/>
        <v>0</v>
      </c>
      <c r="BX17" s="18">
        <f t="shared" si="48"/>
        <v>0</v>
      </c>
      <c r="BY17" s="18">
        <f t="shared" si="49"/>
        <v>0</v>
      </c>
      <c r="BZ17" s="19">
        <f t="shared" si="50"/>
        <v>0</v>
      </c>
      <c r="CA17" s="17">
        <f t="shared" si="51"/>
        <v>0</v>
      </c>
      <c r="CB17" s="18">
        <f t="shared" si="52"/>
        <v>0</v>
      </c>
      <c r="CC17" s="18">
        <f t="shared" si="53"/>
        <v>0</v>
      </c>
      <c r="CD17" s="18">
        <f t="shared" si="54"/>
        <v>0</v>
      </c>
      <c r="CE17" s="18">
        <f t="shared" si="55"/>
        <v>0</v>
      </c>
      <c r="CF17" s="18">
        <f t="shared" si="56"/>
        <v>0</v>
      </c>
      <c r="CG17" s="18">
        <f t="shared" si="57"/>
        <v>0</v>
      </c>
      <c r="CH17" s="18">
        <f t="shared" si="58"/>
        <v>0</v>
      </c>
      <c r="CI17" s="18">
        <f t="shared" si="59"/>
        <v>0</v>
      </c>
      <c r="CJ17" s="19">
        <f t="shared" si="60"/>
        <v>0</v>
      </c>
      <c r="CK17" s="17">
        <f t="shared" si="61"/>
        <v>0</v>
      </c>
      <c r="CL17" s="18">
        <f t="shared" si="62"/>
        <v>0</v>
      </c>
      <c r="CM17" s="18">
        <f t="shared" si="63"/>
        <v>0</v>
      </c>
      <c r="CN17" s="18">
        <f t="shared" si="64"/>
        <v>0</v>
      </c>
      <c r="CO17" s="18">
        <f t="shared" si="65"/>
        <v>0</v>
      </c>
      <c r="CP17" s="18">
        <f t="shared" si="66"/>
        <v>0</v>
      </c>
      <c r="CQ17" s="18">
        <f t="shared" si="67"/>
        <v>0</v>
      </c>
      <c r="CR17" s="18">
        <f t="shared" si="68"/>
        <v>0</v>
      </c>
      <c r="CS17" s="18">
        <f t="shared" si="69"/>
        <v>0</v>
      </c>
      <c r="CT17" s="19">
        <f t="shared" si="70"/>
        <v>0</v>
      </c>
      <c r="CU17" s="17">
        <f t="shared" si="71"/>
        <v>0</v>
      </c>
      <c r="CV17" s="18">
        <f t="shared" si="72"/>
        <v>0</v>
      </c>
      <c r="CW17" s="18">
        <f t="shared" si="73"/>
        <v>0</v>
      </c>
      <c r="CX17" s="18">
        <f t="shared" si="74"/>
        <v>0</v>
      </c>
      <c r="CY17" s="18">
        <f t="shared" si="75"/>
        <v>0</v>
      </c>
      <c r="CZ17" s="18">
        <f t="shared" si="76"/>
        <v>0</v>
      </c>
      <c r="DA17" s="18">
        <f t="shared" si="77"/>
        <v>0</v>
      </c>
      <c r="DB17" s="18">
        <f t="shared" si="78"/>
        <v>0</v>
      </c>
      <c r="DC17" s="18">
        <f t="shared" si="79"/>
        <v>0</v>
      </c>
      <c r="DD17" s="19">
        <f t="shared" si="80"/>
        <v>0</v>
      </c>
    </row>
    <row r="18" spans="1:108" x14ac:dyDescent="0.25">
      <c r="A18" s="89"/>
      <c r="B18" s="90"/>
      <c r="C18" s="80" t="s">
        <v>40</v>
      </c>
      <c r="D18" s="81" t="s">
        <v>40</v>
      </c>
      <c r="E18" s="80" t="s">
        <v>17</v>
      </c>
      <c r="F18" s="81" t="s">
        <v>40</v>
      </c>
      <c r="G18" s="80" t="s">
        <v>40</v>
      </c>
      <c r="H18" s="65" t="s">
        <v>38</v>
      </c>
      <c r="I18" s="80" t="s">
        <v>18</v>
      </c>
      <c r="J18" s="81" t="s">
        <v>40</v>
      </c>
      <c r="K18" s="80" t="s">
        <v>18</v>
      </c>
      <c r="L18" s="81" t="s">
        <v>40</v>
      </c>
      <c r="AH18" s="23">
        <f t="shared" si="7"/>
        <v>0</v>
      </c>
      <c r="AI18" s="12">
        <f t="shared" si="8"/>
        <v>0</v>
      </c>
      <c r="AJ18" s="23">
        <f t="shared" si="9"/>
        <v>0</v>
      </c>
      <c r="AK18" s="12">
        <f t="shared" si="10"/>
        <v>0</v>
      </c>
      <c r="AL18" s="23">
        <f t="shared" si="11"/>
        <v>0</v>
      </c>
      <c r="AM18" s="12">
        <f t="shared" si="12"/>
        <v>0</v>
      </c>
      <c r="AN18" s="23">
        <f t="shared" si="13"/>
        <v>0</v>
      </c>
      <c r="AO18" s="12">
        <f t="shared" si="14"/>
        <v>0</v>
      </c>
      <c r="AP18" s="23">
        <f t="shared" si="15"/>
        <v>0</v>
      </c>
      <c r="AQ18" s="12">
        <f t="shared" si="16"/>
        <v>0</v>
      </c>
      <c r="AR18" s="23">
        <f t="shared" si="17"/>
        <v>0</v>
      </c>
      <c r="AS18" s="12">
        <f t="shared" si="18"/>
        <v>0</v>
      </c>
      <c r="AT18" s="23">
        <f t="shared" si="19"/>
        <v>0</v>
      </c>
      <c r="AU18" s="12">
        <f t="shared" si="20"/>
        <v>0</v>
      </c>
      <c r="AV18" s="23">
        <f t="shared" si="21"/>
        <v>0</v>
      </c>
      <c r="AW18" s="17">
        <f t="shared" si="81"/>
        <v>0</v>
      </c>
      <c r="AX18" s="18">
        <f t="shared" si="22"/>
        <v>0</v>
      </c>
      <c r="AY18" s="18">
        <f t="shared" si="23"/>
        <v>0</v>
      </c>
      <c r="AZ18" s="18">
        <f t="shared" si="24"/>
        <v>0</v>
      </c>
      <c r="BA18" s="18">
        <f t="shared" si="25"/>
        <v>0</v>
      </c>
      <c r="BB18" s="18">
        <f t="shared" si="26"/>
        <v>0</v>
      </c>
      <c r="BC18" s="18">
        <f t="shared" si="27"/>
        <v>0</v>
      </c>
      <c r="BD18" s="18">
        <f t="shared" si="28"/>
        <v>0</v>
      </c>
      <c r="BE18" s="18">
        <f t="shared" si="29"/>
        <v>0</v>
      </c>
      <c r="BF18" s="19">
        <f t="shared" si="30"/>
        <v>0</v>
      </c>
      <c r="BG18" s="17">
        <f t="shared" si="31"/>
        <v>0</v>
      </c>
      <c r="BH18" s="18">
        <f t="shared" si="32"/>
        <v>0</v>
      </c>
      <c r="BI18" s="18">
        <f t="shared" si="33"/>
        <v>0</v>
      </c>
      <c r="BJ18" s="18">
        <f t="shared" si="34"/>
        <v>0</v>
      </c>
      <c r="BK18" s="18">
        <f t="shared" si="35"/>
        <v>0</v>
      </c>
      <c r="BL18" s="18">
        <f t="shared" si="36"/>
        <v>0</v>
      </c>
      <c r="BM18" s="18">
        <f t="shared" si="37"/>
        <v>0</v>
      </c>
      <c r="BN18" s="18">
        <f t="shared" si="38"/>
        <v>0</v>
      </c>
      <c r="BO18" s="18">
        <f t="shared" si="39"/>
        <v>0</v>
      </c>
      <c r="BP18" s="19">
        <f t="shared" si="40"/>
        <v>0</v>
      </c>
      <c r="BQ18" s="17">
        <f t="shared" si="41"/>
        <v>0</v>
      </c>
      <c r="BR18" s="18">
        <f t="shared" si="42"/>
        <v>0</v>
      </c>
      <c r="BS18" s="18">
        <f t="shared" si="43"/>
        <v>0</v>
      </c>
      <c r="BT18" s="18">
        <f t="shared" si="44"/>
        <v>0</v>
      </c>
      <c r="BU18" s="18">
        <f t="shared" si="45"/>
        <v>0</v>
      </c>
      <c r="BV18" s="18">
        <f t="shared" si="46"/>
        <v>0</v>
      </c>
      <c r="BW18" s="18">
        <f t="shared" si="47"/>
        <v>0</v>
      </c>
      <c r="BX18" s="18">
        <f t="shared" si="48"/>
        <v>0</v>
      </c>
      <c r="BY18" s="18">
        <f t="shared" si="49"/>
        <v>0</v>
      </c>
      <c r="BZ18" s="19">
        <f t="shared" si="50"/>
        <v>0</v>
      </c>
      <c r="CA18" s="17">
        <f t="shared" si="51"/>
        <v>0</v>
      </c>
      <c r="CB18" s="18">
        <f t="shared" si="52"/>
        <v>0</v>
      </c>
      <c r="CC18" s="18">
        <f t="shared" si="53"/>
        <v>0</v>
      </c>
      <c r="CD18" s="18">
        <f t="shared" si="54"/>
        <v>0</v>
      </c>
      <c r="CE18" s="18">
        <f t="shared" si="55"/>
        <v>0</v>
      </c>
      <c r="CF18" s="18">
        <f t="shared" si="56"/>
        <v>0</v>
      </c>
      <c r="CG18" s="18">
        <f t="shared" si="57"/>
        <v>0</v>
      </c>
      <c r="CH18" s="18">
        <f t="shared" si="58"/>
        <v>0</v>
      </c>
      <c r="CI18" s="18">
        <f t="shared" si="59"/>
        <v>0</v>
      </c>
      <c r="CJ18" s="19">
        <f t="shared" si="60"/>
        <v>0</v>
      </c>
      <c r="CK18" s="17">
        <f t="shared" si="61"/>
        <v>0</v>
      </c>
      <c r="CL18" s="18">
        <f t="shared" si="62"/>
        <v>0</v>
      </c>
      <c r="CM18" s="18">
        <f t="shared" si="63"/>
        <v>0</v>
      </c>
      <c r="CN18" s="18">
        <f t="shared" si="64"/>
        <v>0</v>
      </c>
      <c r="CO18" s="18">
        <f t="shared" si="65"/>
        <v>0</v>
      </c>
      <c r="CP18" s="18">
        <f t="shared" si="66"/>
        <v>0</v>
      </c>
      <c r="CQ18" s="18">
        <f t="shared" si="67"/>
        <v>0</v>
      </c>
      <c r="CR18" s="18">
        <f t="shared" si="68"/>
        <v>0</v>
      </c>
      <c r="CS18" s="18">
        <f t="shared" si="69"/>
        <v>0</v>
      </c>
      <c r="CT18" s="19">
        <f t="shared" si="70"/>
        <v>0</v>
      </c>
      <c r="CU18" s="17">
        <f t="shared" si="71"/>
        <v>0</v>
      </c>
      <c r="CV18" s="18">
        <f t="shared" si="72"/>
        <v>0</v>
      </c>
      <c r="CW18" s="18">
        <f t="shared" si="73"/>
        <v>0</v>
      </c>
      <c r="CX18" s="18">
        <f t="shared" si="74"/>
        <v>0</v>
      </c>
      <c r="CY18" s="18">
        <f t="shared" si="75"/>
        <v>0</v>
      </c>
      <c r="CZ18" s="18">
        <f t="shared" si="76"/>
        <v>0</v>
      </c>
      <c r="DA18" s="18">
        <f t="shared" si="77"/>
        <v>0</v>
      </c>
      <c r="DB18" s="18">
        <f t="shared" si="78"/>
        <v>0</v>
      </c>
      <c r="DC18" s="18">
        <f t="shared" si="79"/>
        <v>0</v>
      </c>
      <c r="DD18" s="19">
        <f t="shared" si="80"/>
        <v>0</v>
      </c>
    </row>
    <row r="19" spans="1:108" x14ac:dyDescent="0.25">
      <c r="A19" s="89">
        <v>0.4548611111111111</v>
      </c>
      <c r="B19" s="90">
        <v>0.4861111111111111</v>
      </c>
      <c r="C19" s="78" t="s">
        <v>64</v>
      </c>
      <c r="D19" s="79" t="s">
        <v>64</v>
      </c>
      <c r="E19" s="78" t="s">
        <v>64</v>
      </c>
      <c r="F19" s="79" t="s">
        <v>64</v>
      </c>
      <c r="G19" s="78" t="s">
        <v>64</v>
      </c>
      <c r="H19" s="64" t="s">
        <v>64</v>
      </c>
      <c r="I19" s="78" t="s">
        <v>64</v>
      </c>
      <c r="J19" s="79" t="s">
        <v>64</v>
      </c>
      <c r="K19" s="78" t="s">
        <v>64</v>
      </c>
      <c r="L19" s="79" t="s">
        <v>64</v>
      </c>
      <c r="AH19" s="23">
        <f t="shared" si="7"/>
        <v>3.125E-2</v>
      </c>
      <c r="AI19" s="12">
        <f t="shared" si="8"/>
        <v>0</v>
      </c>
      <c r="AJ19" s="23">
        <f t="shared" si="9"/>
        <v>0</v>
      </c>
      <c r="AK19" s="12">
        <f t="shared" si="10"/>
        <v>0</v>
      </c>
      <c r="AL19" s="23">
        <f t="shared" si="11"/>
        <v>0</v>
      </c>
      <c r="AM19" s="12">
        <f t="shared" si="12"/>
        <v>0</v>
      </c>
      <c r="AN19" s="23">
        <f t="shared" si="13"/>
        <v>0</v>
      </c>
      <c r="AO19" s="12">
        <f t="shared" si="14"/>
        <v>0</v>
      </c>
      <c r="AP19" s="23">
        <f t="shared" si="15"/>
        <v>0</v>
      </c>
      <c r="AQ19" s="12">
        <f t="shared" si="16"/>
        <v>0</v>
      </c>
      <c r="AR19" s="23">
        <f t="shared" si="17"/>
        <v>0</v>
      </c>
      <c r="AS19" s="12">
        <f t="shared" si="18"/>
        <v>0</v>
      </c>
      <c r="AT19" s="23">
        <f t="shared" si="19"/>
        <v>0</v>
      </c>
      <c r="AU19" s="12">
        <f t="shared" si="20"/>
        <v>0</v>
      </c>
      <c r="AV19" s="23">
        <f t="shared" si="21"/>
        <v>0</v>
      </c>
      <c r="AW19" s="17">
        <f t="shared" si="81"/>
        <v>0</v>
      </c>
      <c r="AX19" s="18">
        <f t="shared" si="22"/>
        <v>0</v>
      </c>
      <c r="AY19" s="18">
        <f t="shared" si="23"/>
        <v>0</v>
      </c>
      <c r="AZ19" s="18">
        <f t="shared" si="24"/>
        <v>0</v>
      </c>
      <c r="BA19" s="18">
        <f t="shared" si="25"/>
        <v>0</v>
      </c>
      <c r="BB19" s="18">
        <f t="shared" si="26"/>
        <v>0</v>
      </c>
      <c r="BC19" s="18">
        <f t="shared" si="27"/>
        <v>0</v>
      </c>
      <c r="BD19" s="18">
        <f t="shared" si="28"/>
        <v>0</v>
      </c>
      <c r="BE19" s="18">
        <f t="shared" si="29"/>
        <v>0</v>
      </c>
      <c r="BF19" s="19">
        <f t="shared" si="30"/>
        <v>0</v>
      </c>
      <c r="BG19" s="17">
        <f t="shared" si="31"/>
        <v>0</v>
      </c>
      <c r="BH19" s="18">
        <f t="shared" si="32"/>
        <v>0</v>
      </c>
      <c r="BI19" s="18">
        <f t="shared" si="33"/>
        <v>0</v>
      </c>
      <c r="BJ19" s="18">
        <f t="shared" si="34"/>
        <v>0</v>
      </c>
      <c r="BK19" s="18">
        <f t="shared" si="35"/>
        <v>0</v>
      </c>
      <c r="BL19" s="18">
        <f t="shared" si="36"/>
        <v>0</v>
      </c>
      <c r="BM19" s="18">
        <f t="shared" si="37"/>
        <v>0</v>
      </c>
      <c r="BN19" s="18">
        <f t="shared" si="38"/>
        <v>0</v>
      </c>
      <c r="BO19" s="18">
        <f t="shared" si="39"/>
        <v>0</v>
      </c>
      <c r="BP19" s="19">
        <f t="shared" si="40"/>
        <v>0</v>
      </c>
      <c r="BQ19" s="17">
        <f t="shared" si="41"/>
        <v>0</v>
      </c>
      <c r="BR19" s="18">
        <f t="shared" si="42"/>
        <v>0</v>
      </c>
      <c r="BS19" s="18">
        <f t="shared" si="43"/>
        <v>0</v>
      </c>
      <c r="BT19" s="18">
        <f t="shared" si="44"/>
        <v>0</v>
      </c>
      <c r="BU19" s="18">
        <f t="shared" si="45"/>
        <v>0</v>
      </c>
      <c r="BV19" s="18">
        <f t="shared" si="46"/>
        <v>0</v>
      </c>
      <c r="BW19" s="18">
        <f t="shared" si="47"/>
        <v>0</v>
      </c>
      <c r="BX19" s="18">
        <f t="shared" si="48"/>
        <v>0</v>
      </c>
      <c r="BY19" s="18">
        <f t="shared" si="49"/>
        <v>0</v>
      </c>
      <c r="BZ19" s="19">
        <f t="shared" si="50"/>
        <v>0</v>
      </c>
      <c r="CA19" s="17">
        <f t="shared" si="51"/>
        <v>0</v>
      </c>
      <c r="CB19" s="18">
        <f t="shared" si="52"/>
        <v>0</v>
      </c>
      <c r="CC19" s="18">
        <f t="shared" si="53"/>
        <v>0</v>
      </c>
      <c r="CD19" s="18">
        <f t="shared" si="54"/>
        <v>0</v>
      </c>
      <c r="CE19" s="18">
        <f t="shared" si="55"/>
        <v>0</v>
      </c>
      <c r="CF19" s="18">
        <f t="shared" si="56"/>
        <v>0</v>
      </c>
      <c r="CG19" s="18">
        <f t="shared" si="57"/>
        <v>0</v>
      </c>
      <c r="CH19" s="18">
        <f t="shared" si="58"/>
        <v>0</v>
      </c>
      <c r="CI19" s="18">
        <f t="shared" si="59"/>
        <v>0</v>
      </c>
      <c r="CJ19" s="19">
        <f t="shared" si="60"/>
        <v>0</v>
      </c>
      <c r="CK19" s="17">
        <f t="shared" si="61"/>
        <v>0</v>
      </c>
      <c r="CL19" s="18">
        <f t="shared" si="62"/>
        <v>0</v>
      </c>
      <c r="CM19" s="18">
        <f t="shared" si="63"/>
        <v>0</v>
      </c>
      <c r="CN19" s="18">
        <f t="shared" si="64"/>
        <v>0</v>
      </c>
      <c r="CO19" s="18">
        <f t="shared" si="65"/>
        <v>0</v>
      </c>
      <c r="CP19" s="18">
        <f t="shared" si="66"/>
        <v>0</v>
      </c>
      <c r="CQ19" s="18">
        <f t="shared" si="67"/>
        <v>0</v>
      </c>
      <c r="CR19" s="18">
        <f t="shared" si="68"/>
        <v>0</v>
      </c>
      <c r="CS19" s="18">
        <f t="shared" si="69"/>
        <v>0</v>
      </c>
      <c r="CT19" s="19">
        <f t="shared" si="70"/>
        <v>0</v>
      </c>
      <c r="CU19" s="17">
        <f t="shared" si="71"/>
        <v>0</v>
      </c>
      <c r="CV19" s="18">
        <f t="shared" si="72"/>
        <v>0</v>
      </c>
      <c r="CW19" s="18">
        <f t="shared" si="73"/>
        <v>0</v>
      </c>
      <c r="CX19" s="18">
        <f t="shared" si="74"/>
        <v>0</v>
      </c>
      <c r="CY19" s="18">
        <f t="shared" si="75"/>
        <v>0</v>
      </c>
      <c r="CZ19" s="18">
        <f t="shared" si="76"/>
        <v>0</v>
      </c>
      <c r="DA19" s="18">
        <f t="shared" si="77"/>
        <v>0</v>
      </c>
      <c r="DB19" s="18">
        <f t="shared" si="78"/>
        <v>0</v>
      </c>
      <c r="DC19" s="18">
        <f t="shared" si="79"/>
        <v>0</v>
      </c>
      <c r="DD19" s="19">
        <f t="shared" si="80"/>
        <v>0</v>
      </c>
    </row>
    <row r="20" spans="1:108" x14ac:dyDescent="0.25">
      <c r="A20" s="89"/>
      <c r="B20" s="90"/>
      <c r="C20" s="80" t="s">
        <v>40</v>
      </c>
      <c r="D20" s="81" t="s">
        <v>40</v>
      </c>
      <c r="E20" s="80" t="s">
        <v>40</v>
      </c>
      <c r="F20" s="81" t="s">
        <v>40</v>
      </c>
      <c r="G20" s="80" t="s">
        <v>40</v>
      </c>
      <c r="H20" s="65" t="s">
        <v>40</v>
      </c>
      <c r="I20" s="80" t="s">
        <v>18</v>
      </c>
      <c r="J20" s="81" t="s">
        <v>40</v>
      </c>
      <c r="K20" s="80" t="s">
        <v>18</v>
      </c>
      <c r="L20" s="81" t="s">
        <v>40</v>
      </c>
      <c r="AH20" s="23">
        <f t="shared" si="7"/>
        <v>0</v>
      </c>
      <c r="AI20" s="12">
        <f t="shared" si="8"/>
        <v>0</v>
      </c>
      <c r="AJ20" s="23">
        <f t="shared" si="9"/>
        <v>0</v>
      </c>
      <c r="AK20" s="12">
        <f t="shared" si="10"/>
        <v>0</v>
      </c>
      <c r="AL20" s="23">
        <f t="shared" si="11"/>
        <v>0</v>
      </c>
      <c r="AM20" s="12">
        <f t="shared" si="12"/>
        <v>0</v>
      </c>
      <c r="AN20" s="23">
        <f t="shared" si="13"/>
        <v>0</v>
      </c>
      <c r="AO20" s="12">
        <f t="shared" si="14"/>
        <v>0</v>
      </c>
      <c r="AP20" s="23">
        <f t="shared" si="15"/>
        <v>0</v>
      </c>
      <c r="AQ20" s="12">
        <f t="shared" si="16"/>
        <v>0</v>
      </c>
      <c r="AR20" s="23">
        <f t="shared" si="17"/>
        <v>0</v>
      </c>
      <c r="AS20" s="12">
        <f t="shared" si="18"/>
        <v>0</v>
      </c>
      <c r="AT20" s="23">
        <f t="shared" si="19"/>
        <v>0</v>
      </c>
      <c r="AU20" s="12">
        <f t="shared" si="20"/>
        <v>0</v>
      </c>
      <c r="AV20" s="23">
        <f t="shared" si="21"/>
        <v>0</v>
      </c>
      <c r="AW20" s="17">
        <f t="shared" si="81"/>
        <v>0</v>
      </c>
      <c r="AX20" s="18">
        <f t="shared" si="22"/>
        <v>0</v>
      </c>
      <c r="AY20" s="18">
        <f t="shared" si="23"/>
        <v>0</v>
      </c>
      <c r="AZ20" s="18">
        <f t="shared" si="24"/>
        <v>0</v>
      </c>
      <c r="BA20" s="18">
        <f t="shared" si="25"/>
        <v>0</v>
      </c>
      <c r="BB20" s="18">
        <f t="shared" si="26"/>
        <v>0</v>
      </c>
      <c r="BC20" s="18">
        <f t="shared" si="27"/>
        <v>0</v>
      </c>
      <c r="BD20" s="18">
        <f t="shared" si="28"/>
        <v>0</v>
      </c>
      <c r="BE20" s="18">
        <f t="shared" si="29"/>
        <v>0</v>
      </c>
      <c r="BF20" s="19">
        <f t="shared" si="30"/>
        <v>0</v>
      </c>
      <c r="BG20" s="17">
        <f t="shared" si="31"/>
        <v>0</v>
      </c>
      <c r="BH20" s="18">
        <f t="shared" si="32"/>
        <v>0</v>
      </c>
      <c r="BI20" s="18">
        <f t="shared" si="33"/>
        <v>0</v>
      </c>
      <c r="BJ20" s="18">
        <f t="shared" si="34"/>
        <v>0</v>
      </c>
      <c r="BK20" s="18">
        <f t="shared" si="35"/>
        <v>0</v>
      </c>
      <c r="BL20" s="18">
        <f t="shared" si="36"/>
        <v>0</v>
      </c>
      <c r="BM20" s="18">
        <f t="shared" si="37"/>
        <v>0</v>
      </c>
      <c r="BN20" s="18">
        <f t="shared" si="38"/>
        <v>0</v>
      </c>
      <c r="BO20" s="18">
        <f t="shared" si="39"/>
        <v>0</v>
      </c>
      <c r="BP20" s="19">
        <f t="shared" si="40"/>
        <v>0</v>
      </c>
      <c r="BQ20" s="17">
        <f t="shared" si="41"/>
        <v>0</v>
      </c>
      <c r="BR20" s="18">
        <f t="shared" si="42"/>
        <v>0</v>
      </c>
      <c r="BS20" s="18">
        <f t="shared" si="43"/>
        <v>0</v>
      </c>
      <c r="BT20" s="18">
        <f t="shared" si="44"/>
        <v>0</v>
      </c>
      <c r="BU20" s="18">
        <f t="shared" si="45"/>
        <v>0</v>
      </c>
      <c r="BV20" s="18">
        <f t="shared" si="46"/>
        <v>0</v>
      </c>
      <c r="BW20" s="18">
        <f t="shared" si="47"/>
        <v>0</v>
      </c>
      <c r="BX20" s="18">
        <f t="shared" si="48"/>
        <v>0</v>
      </c>
      <c r="BY20" s="18">
        <f t="shared" si="49"/>
        <v>0</v>
      </c>
      <c r="BZ20" s="19">
        <f t="shared" si="50"/>
        <v>0</v>
      </c>
      <c r="CA20" s="17">
        <f t="shared" si="51"/>
        <v>0</v>
      </c>
      <c r="CB20" s="18">
        <f t="shared" si="52"/>
        <v>0</v>
      </c>
      <c r="CC20" s="18">
        <f t="shared" si="53"/>
        <v>0</v>
      </c>
      <c r="CD20" s="18">
        <f t="shared" si="54"/>
        <v>0</v>
      </c>
      <c r="CE20" s="18">
        <f t="shared" si="55"/>
        <v>0</v>
      </c>
      <c r="CF20" s="18">
        <f t="shared" si="56"/>
        <v>0</v>
      </c>
      <c r="CG20" s="18">
        <f t="shared" si="57"/>
        <v>0</v>
      </c>
      <c r="CH20" s="18">
        <f t="shared" si="58"/>
        <v>0</v>
      </c>
      <c r="CI20" s="18">
        <f t="shared" si="59"/>
        <v>0</v>
      </c>
      <c r="CJ20" s="19">
        <f t="shared" si="60"/>
        <v>0</v>
      </c>
      <c r="CK20" s="17">
        <f t="shared" si="61"/>
        <v>0</v>
      </c>
      <c r="CL20" s="18">
        <f t="shared" si="62"/>
        <v>0</v>
      </c>
      <c r="CM20" s="18">
        <f t="shared" si="63"/>
        <v>0</v>
      </c>
      <c r="CN20" s="18">
        <f t="shared" si="64"/>
        <v>0</v>
      </c>
      <c r="CO20" s="18">
        <f t="shared" si="65"/>
        <v>0</v>
      </c>
      <c r="CP20" s="18">
        <f t="shared" si="66"/>
        <v>0</v>
      </c>
      <c r="CQ20" s="18">
        <f t="shared" si="67"/>
        <v>0</v>
      </c>
      <c r="CR20" s="18">
        <f t="shared" si="68"/>
        <v>0</v>
      </c>
      <c r="CS20" s="18">
        <f t="shared" si="69"/>
        <v>0</v>
      </c>
      <c r="CT20" s="19">
        <f t="shared" si="70"/>
        <v>0</v>
      </c>
      <c r="CU20" s="17">
        <f t="shared" si="71"/>
        <v>0</v>
      </c>
      <c r="CV20" s="18">
        <f t="shared" si="72"/>
        <v>0</v>
      </c>
      <c r="CW20" s="18">
        <f t="shared" si="73"/>
        <v>0</v>
      </c>
      <c r="CX20" s="18">
        <f t="shared" si="74"/>
        <v>0</v>
      </c>
      <c r="CY20" s="18">
        <f t="shared" si="75"/>
        <v>0</v>
      </c>
      <c r="CZ20" s="18">
        <f t="shared" si="76"/>
        <v>0</v>
      </c>
      <c r="DA20" s="18">
        <f t="shared" si="77"/>
        <v>0</v>
      </c>
      <c r="DB20" s="18">
        <f t="shared" si="78"/>
        <v>0</v>
      </c>
      <c r="DC20" s="18">
        <f t="shared" si="79"/>
        <v>0</v>
      </c>
      <c r="DD20" s="19">
        <f t="shared" si="80"/>
        <v>0</v>
      </c>
    </row>
    <row r="21" spans="1:108" x14ac:dyDescent="0.25">
      <c r="A21" s="89">
        <v>0.4861111111111111</v>
      </c>
      <c r="B21" s="90">
        <v>0.48958333333333331</v>
      </c>
      <c r="C21" s="78"/>
      <c r="D21" s="79"/>
      <c r="E21" s="78"/>
      <c r="F21" s="79"/>
      <c r="G21" s="78"/>
      <c r="H21" s="64"/>
      <c r="I21" s="78"/>
      <c r="J21" s="79"/>
      <c r="K21" s="78"/>
      <c r="L21" s="79"/>
      <c r="AH21" s="23">
        <f t="shared" si="7"/>
        <v>3.4722222222222099E-3</v>
      </c>
      <c r="AI21" s="12">
        <f t="shared" si="8"/>
        <v>0</v>
      </c>
      <c r="AJ21" s="23">
        <f t="shared" si="9"/>
        <v>0</v>
      </c>
      <c r="AK21" s="12">
        <f t="shared" si="10"/>
        <v>0</v>
      </c>
      <c r="AL21" s="23">
        <f t="shared" si="11"/>
        <v>0</v>
      </c>
      <c r="AM21" s="12">
        <f t="shared" si="12"/>
        <v>0</v>
      </c>
      <c r="AN21" s="23">
        <f t="shared" si="13"/>
        <v>0</v>
      </c>
      <c r="AO21" s="12">
        <f t="shared" si="14"/>
        <v>0</v>
      </c>
      <c r="AP21" s="23">
        <f t="shared" si="15"/>
        <v>0</v>
      </c>
      <c r="AQ21" s="12">
        <f t="shared" si="16"/>
        <v>0</v>
      </c>
      <c r="AR21" s="23">
        <f t="shared" si="17"/>
        <v>0</v>
      </c>
      <c r="AS21" s="12">
        <f t="shared" si="18"/>
        <v>0</v>
      </c>
      <c r="AT21" s="23">
        <f t="shared" si="19"/>
        <v>0</v>
      </c>
      <c r="AU21" s="12">
        <f t="shared" si="20"/>
        <v>0</v>
      </c>
      <c r="AV21" s="23">
        <f t="shared" si="21"/>
        <v>0</v>
      </c>
      <c r="AW21" s="17">
        <f t="shared" si="81"/>
        <v>0</v>
      </c>
      <c r="AX21" s="18">
        <f t="shared" si="22"/>
        <v>0</v>
      </c>
      <c r="AY21" s="18">
        <f t="shared" si="23"/>
        <v>0</v>
      </c>
      <c r="AZ21" s="18">
        <f t="shared" si="24"/>
        <v>0</v>
      </c>
      <c r="BA21" s="18">
        <f t="shared" si="25"/>
        <v>0</v>
      </c>
      <c r="BB21" s="18">
        <f t="shared" si="26"/>
        <v>0</v>
      </c>
      <c r="BC21" s="18">
        <f t="shared" si="27"/>
        <v>0</v>
      </c>
      <c r="BD21" s="18">
        <f t="shared" si="28"/>
        <v>0</v>
      </c>
      <c r="BE21" s="18">
        <f t="shared" si="29"/>
        <v>0</v>
      </c>
      <c r="BF21" s="19">
        <f t="shared" si="30"/>
        <v>0</v>
      </c>
      <c r="BG21" s="17">
        <f t="shared" si="31"/>
        <v>0</v>
      </c>
      <c r="BH21" s="18">
        <f t="shared" si="32"/>
        <v>0</v>
      </c>
      <c r="BI21" s="18">
        <f t="shared" si="33"/>
        <v>0</v>
      </c>
      <c r="BJ21" s="18">
        <f t="shared" si="34"/>
        <v>0</v>
      </c>
      <c r="BK21" s="18">
        <f t="shared" si="35"/>
        <v>0</v>
      </c>
      <c r="BL21" s="18">
        <f t="shared" si="36"/>
        <v>0</v>
      </c>
      <c r="BM21" s="18">
        <f t="shared" si="37"/>
        <v>0</v>
      </c>
      <c r="BN21" s="18">
        <f t="shared" si="38"/>
        <v>0</v>
      </c>
      <c r="BO21" s="18">
        <f t="shared" si="39"/>
        <v>0</v>
      </c>
      <c r="BP21" s="19">
        <f t="shared" si="40"/>
        <v>0</v>
      </c>
      <c r="BQ21" s="17">
        <f t="shared" si="41"/>
        <v>0</v>
      </c>
      <c r="BR21" s="18">
        <f t="shared" si="42"/>
        <v>0</v>
      </c>
      <c r="BS21" s="18">
        <f t="shared" si="43"/>
        <v>0</v>
      </c>
      <c r="BT21" s="18">
        <f t="shared" si="44"/>
        <v>0</v>
      </c>
      <c r="BU21" s="18">
        <f t="shared" si="45"/>
        <v>0</v>
      </c>
      <c r="BV21" s="18">
        <f t="shared" si="46"/>
        <v>0</v>
      </c>
      <c r="BW21" s="18">
        <f t="shared" si="47"/>
        <v>0</v>
      </c>
      <c r="BX21" s="18">
        <f t="shared" si="48"/>
        <v>0</v>
      </c>
      <c r="BY21" s="18">
        <f t="shared" si="49"/>
        <v>0</v>
      </c>
      <c r="BZ21" s="19">
        <f t="shared" si="50"/>
        <v>0</v>
      </c>
      <c r="CA21" s="17">
        <f t="shared" si="51"/>
        <v>0</v>
      </c>
      <c r="CB21" s="18">
        <f t="shared" si="52"/>
        <v>0</v>
      </c>
      <c r="CC21" s="18">
        <f t="shared" si="53"/>
        <v>0</v>
      </c>
      <c r="CD21" s="18">
        <f t="shared" si="54"/>
        <v>0</v>
      </c>
      <c r="CE21" s="18">
        <f t="shared" si="55"/>
        <v>0</v>
      </c>
      <c r="CF21" s="18">
        <f t="shared" si="56"/>
        <v>0</v>
      </c>
      <c r="CG21" s="18">
        <f t="shared" si="57"/>
        <v>0</v>
      </c>
      <c r="CH21" s="18">
        <f t="shared" si="58"/>
        <v>0</v>
      </c>
      <c r="CI21" s="18">
        <f t="shared" si="59"/>
        <v>0</v>
      </c>
      <c r="CJ21" s="19">
        <f t="shared" si="60"/>
        <v>0</v>
      </c>
      <c r="CK21" s="17">
        <f t="shared" si="61"/>
        <v>0</v>
      </c>
      <c r="CL21" s="18">
        <f t="shared" si="62"/>
        <v>0</v>
      </c>
      <c r="CM21" s="18">
        <f t="shared" si="63"/>
        <v>0</v>
      </c>
      <c r="CN21" s="18">
        <f t="shared" si="64"/>
        <v>0</v>
      </c>
      <c r="CO21" s="18">
        <f t="shared" si="65"/>
        <v>0</v>
      </c>
      <c r="CP21" s="18">
        <f t="shared" si="66"/>
        <v>0</v>
      </c>
      <c r="CQ21" s="18">
        <f t="shared" si="67"/>
        <v>0</v>
      </c>
      <c r="CR21" s="18">
        <f t="shared" si="68"/>
        <v>0</v>
      </c>
      <c r="CS21" s="18">
        <f t="shared" si="69"/>
        <v>0</v>
      </c>
      <c r="CT21" s="19">
        <f t="shared" si="70"/>
        <v>0</v>
      </c>
      <c r="CU21" s="17">
        <f t="shared" si="71"/>
        <v>0</v>
      </c>
      <c r="CV21" s="18">
        <f t="shared" si="72"/>
        <v>0</v>
      </c>
      <c r="CW21" s="18">
        <f t="shared" si="73"/>
        <v>0</v>
      </c>
      <c r="CX21" s="18">
        <f t="shared" si="74"/>
        <v>0</v>
      </c>
      <c r="CY21" s="18">
        <f t="shared" si="75"/>
        <v>0</v>
      </c>
      <c r="CZ21" s="18">
        <f t="shared" si="76"/>
        <v>0</v>
      </c>
      <c r="DA21" s="18">
        <f t="shared" si="77"/>
        <v>0</v>
      </c>
      <c r="DB21" s="18">
        <f t="shared" si="78"/>
        <v>0</v>
      </c>
      <c r="DC21" s="18">
        <f t="shared" si="79"/>
        <v>0</v>
      </c>
      <c r="DD21" s="19">
        <f t="shared" si="80"/>
        <v>0</v>
      </c>
    </row>
    <row r="22" spans="1:108" x14ac:dyDescent="0.25">
      <c r="A22" s="89"/>
      <c r="B22" s="90"/>
      <c r="C22" s="80"/>
      <c r="D22" s="81"/>
      <c r="E22" s="80"/>
      <c r="F22" s="81"/>
      <c r="G22" s="80"/>
      <c r="H22" s="65"/>
      <c r="I22" s="80"/>
      <c r="J22" s="81"/>
      <c r="K22" s="80"/>
      <c r="L22" s="81"/>
      <c r="AH22" s="23">
        <f t="shared" si="7"/>
        <v>0</v>
      </c>
      <c r="AI22" s="12">
        <f t="shared" si="8"/>
        <v>0</v>
      </c>
      <c r="AJ22" s="23">
        <f t="shared" si="9"/>
        <v>0</v>
      </c>
      <c r="AK22" s="12">
        <f t="shared" si="10"/>
        <v>0</v>
      </c>
      <c r="AL22" s="23">
        <f t="shared" si="11"/>
        <v>0</v>
      </c>
      <c r="AM22" s="12">
        <f t="shared" si="12"/>
        <v>0</v>
      </c>
      <c r="AN22" s="23">
        <f t="shared" si="13"/>
        <v>0</v>
      </c>
      <c r="AO22" s="12">
        <f t="shared" si="14"/>
        <v>0</v>
      </c>
      <c r="AP22" s="23">
        <f t="shared" si="15"/>
        <v>0</v>
      </c>
      <c r="AQ22" s="12">
        <f t="shared" si="16"/>
        <v>0</v>
      </c>
      <c r="AR22" s="23">
        <f t="shared" si="17"/>
        <v>0</v>
      </c>
      <c r="AS22" s="12">
        <f t="shared" si="18"/>
        <v>0</v>
      </c>
      <c r="AT22" s="23">
        <f t="shared" si="19"/>
        <v>0</v>
      </c>
      <c r="AU22" s="12">
        <f t="shared" si="20"/>
        <v>0</v>
      </c>
      <c r="AV22" s="23">
        <f t="shared" si="21"/>
        <v>0</v>
      </c>
      <c r="AW22" s="17">
        <f t="shared" si="81"/>
        <v>0</v>
      </c>
      <c r="AX22" s="18">
        <f t="shared" si="22"/>
        <v>0</v>
      </c>
      <c r="AY22" s="18">
        <f t="shared" si="23"/>
        <v>0</v>
      </c>
      <c r="AZ22" s="18">
        <f t="shared" si="24"/>
        <v>0</v>
      </c>
      <c r="BA22" s="18">
        <f t="shared" si="25"/>
        <v>0</v>
      </c>
      <c r="BB22" s="18">
        <f t="shared" si="26"/>
        <v>0</v>
      </c>
      <c r="BC22" s="18">
        <f t="shared" si="27"/>
        <v>0</v>
      </c>
      <c r="BD22" s="18">
        <f t="shared" si="28"/>
        <v>0</v>
      </c>
      <c r="BE22" s="18">
        <f t="shared" si="29"/>
        <v>0</v>
      </c>
      <c r="BF22" s="19">
        <f t="shared" si="30"/>
        <v>0</v>
      </c>
      <c r="BG22" s="17">
        <f t="shared" si="31"/>
        <v>0</v>
      </c>
      <c r="BH22" s="18">
        <f t="shared" si="32"/>
        <v>0</v>
      </c>
      <c r="BI22" s="18">
        <f t="shared" si="33"/>
        <v>0</v>
      </c>
      <c r="BJ22" s="18">
        <f t="shared" si="34"/>
        <v>0</v>
      </c>
      <c r="BK22" s="18">
        <f t="shared" si="35"/>
        <v>0</v>
      </c>
      <c r="BL22" s="18">
        <f t="shared" si="36"/>
        <v>0</v>
      </c>
      <c r="BM22" s="18">
        <f t="shared" si="37"/>
        <v>0</v>
      </c>
      <c r="BN22" s="18">
        <f t="shared" si="38"/>
        <v>0</v>
      </c>
      <c r="BO22" s="18">
        <f t="shared" si="39"/>
        <v>0</v>
      </c>
      <c r="BP22" s="19">
        <f t="shared" si="40"/>
        <v>0</v>
      </c>
      <c r="BQ22" s="17">
        <f t="shared" si="41"/>
        <v>0</v>
      </c>
      <c r="BR22" s="18">
        <f t="shared" si="42"/>
        <v>0</v>
      </c>
      <c r="BS22" s="18">
        <f t="shared" si="43"/>
        <v>0</v>
      </c>
      <c r="BT22" s="18">
        <f t="shared" si="44"/>
        <v>0</v>
      </c>
      <c r="BU22" s="18">
        <f t="shared" si="45"/>
        <v>0</v>
      </c>
      <c r="BV22" s="18">
        <f t="shared" si="46"/>
        <v>0</v>
      </c>
      <c r="BW22" s="18">
        <f t="shared" si="47"/>
        <v>0</v>
      </c>
      <c r="BX22" s="18">
        <f t="shared" si="48"/>
        <v>0</v>
      </c>
      <c r="BY22" s="18">
        <f t="shared" si="49"/>
        <v>0</v>
      </c>
      <c r="BZ22" s="19">
        <f t="shared" si="50"/>
        <v>0</v>
      </c>
      <c r="CA22" s="17">
        <f t="shared" si="51"/>
        <v>0</v>
      </c>
      <c r="CB22" s="18">
        <f t="shared" si="52"/>
        <v>0</v>
      </c>
      <c r="CC22" s="18">
        <f t="shared" si="53"/>
        <v>0</v>
      </c>
      <c r="CD22" s="18">
        <f t="shared" si="54"/>
        <v>0</v>
      </c>
      <c r="CE22" s="18">
        <f t="shared" si="55"/>
        <v>0</v>
      </c>
      <c r="CF22" s="18">
        <f t="shared" si="56"/>
        <v>0</v>
      </c>
      <c r="CG22" s="18">
        <f t="shared" si="57"/>
        <v>0</v>
      </c>
      <c r="CH22" s="18">
        <f t="shared" si="58"/>
        <v>0</v>
      </c>
      <c r="CI22" s="18">
        <f t="shared" si="59"/>
        <v>0</v>
      </c>
      <c r="CJ22" s="19">
        <f t="shared" si="60"/>
        <v>0</v>
      </c>
      <c r="CK22" s="17">
        <f t="shared" si="61"/>
        <v>0</v>
      </c>
      <c r="CL22" s="18">
        <f t="shared" si="62"/>
        <v>0</v>
      </c>
      <c r="CM22" s="18">
        <f t="shared" si="63"/>
        <v>0</v>
      </c>
      <c r="CN22" s="18">
        <f t="shared" si="64"/>
        <v>0</v>
      </c>
      <c r="CO22" s="18">
        <f t="shared" si="65"/>
        <v>0</v>
      </c>
      <c r="CP22" s="18">
        <f t="shared" si="66"/>
        <v>0</v>
      </c>
      <c r="CQ22" s="18">
        <f t="shared" si="67"/>
        <v>0</v>
      </c>
      <c r="CR22" s="18">
        <f t="shared" si="68"/>
        <v>0</v>
      </c>
      <c r="CS22" s="18">
        <f t="shared" si="69"/>
        <v>0</v>
      </c>
      <c r="CT22" s="19">
        <f t="shared" si="70"/>
        <v>0</v>
      </c>
      <c r="CU22" s="17">
        <f t="shared" si="71"/>
        <v>0</v>
      </c>
      <c r="CV22" s="18">
        <f t="shared" si="72"/>
        <v>0</v>
      </c>
      <c r="CW22" s="18">
        <f t="shared" si="73"/>
        <v>0</v>
      </c>
      <c r="CX22" s="18">
        <f t="shared" si="74"/>
        <v>0</v>
      </c>
      <c r="CY22" s="18">
        <f t="shared" si="75"/>
        <v>0</v>
      </c>
      <c r="CZ22" s="18">
        <f t="shared" si="76"/>
        <v>0</v>
      </c>
      <c r="DA22" s="18">
        <f t="shared" si="77"/>
        <v>0</v>
      </c>
      <c r="DB22" s="18">
        <f t="shared" si="78"/>
        <v>0</v>
      </c>
      <c r="DC22" s="18">
        <f t="shared" si="79"/>
        <v>0</v>
      </c>
      <c r="DD22" s="19">
        <f t="shared" si="80"/>
        <v>0</v>
      </c>
    </row>
    <row r="23" spans="1:108" x14ac:dyDescent="0.25">
      <c r="A23" s="89">
        <v>0.48958333333333331</v>
      </c>
      <c r="B23" s="90">
        <v>0.52083333333333337</v>
      </c>
      <c r="C23" s="78" t="s">
        <v>27</v>
      </c>
      <c r="D23" s="79" t="s">
        <v>27</v>
      </c>
      <c r="E23" s="78" t="s">
        <v>27</v>
      </c>
      <c r="F23" s="79" t="s">
        <v>27</v>
      </c>
      <c r="G23" s="78" t="s">
        <v>27</v>
      </c>
      <c r="H23" s="64" t="s">
        <v>27</v>
      </c>
      <c r="I23" s="78" t="s">
        <v>27</v>
      </c>
      <c r="J23" s="79" t="s">
        <v>27</v>
      </c>
      <c r="K23" s="78" t="s">
        <v>27</v>
      </c>
      <c r="L23" s="79" t="s">
        <v>27</v>
      </c>
      <c r="AH23" s="23">
        <f t="shared" si="7"/>
        <v>3.1250000000000056E-2</v>
      </c>
      <c r="AI23" s="12">
        <f t="shared" si="8"/>
        <v>0</v>
      </c>
      <c r="AJ23" s="23">
        <f t="shared" si="9"/>
        <v>0</v>
      </c>
      <c r="AK23" s="12">
        <f t="shared" si="10"/>
        <v>0</v>
      </c>
      <c r="AL23" s="23">
        <f t="shared" si="11"/>
        <v>0</v>
      </c>
      <c r="AM23" s="12">
        <f t="shared" si="12"/>
        <v>0</v>
      </c>
      <c r="AN23" s="23">
        <f t="shared" si="13"/>
        <v>0</v>
      </c>
      <c r="AO23" s="12">
        <f t="shared" si="14"/>
        <v>0</v>
      </c>
      <c r="AP23" s="23">
        <f t="shared" si="15"/>
        <v>0</v>
      </c>
      <c r="AQ23" s="12">
        <f t="shared" si="16"/>
        <v>0</v>
      </c>
      <c r="AR23" s="23">
        <f t="shared" si="17"/>
        <v>0</v>
      </c>
      <c r="AS23" s="12">
        <f t="shared" si="18"/>
        <v>0</v>
      </c>
      <c r="AT23" s="23">
        <f t="shared" si="19"/>
        <v>0</v>
      </c>
      <c r="AU23" s="12">
        <f t="shared" si="20"/>
        <v>0</v>
      </c>
      <c r="AV23" s="23">
        <f t="shared" si="21"/>
        <v>0</v>
      </c>
      <c r="AW23" s="17">
        <f t="shared" si="81"/>
        <v>0</v>
      </c>
      <c r="AX23" s="18">
        <f t="shared" si="22"/>
        <v>0</v>
      </c>
      <c r="AY23" s="18">
        <f t="shared" si="23"/>
        <v>0</v>
      </c>
      <c r="AZ23" s="18">
        <f t="shared" si="24"/>
        <v>0</v>
      </c>
      <c r="BA23" s="18">
        <f t="shared" si="25"/>
        <v>0</v>
      </c>
      <c r="BB23" s="18">
        <f t="shared" si="26"/>
        <v>0</v>
      </c>
      <c r="BC23" s="18">
        <f t="shared" si="27"/>
        <v>0</v>
      </c>
      <c r="BD23" s="18">
        <f t="shared" si="28"/>
        <v>0</v>
      </c>
      <c r="BE23" s="18">
        <f t="shared" si="29"/>
        <v>0</v>
      </c>
      <c r="BF23" s="19">
        <f t="shared" si="30"/>
        <v>0</v>
      </c>
      <c r="BG23" s="17">
        <f t="shared" si="31"/>
        <v>0</v>
      </c>
      <c r="BH23" s="18">
        <f t="shared" si="32"/>
        <v>0</v>
      </c>
      <c r="BI23" s="18">
        <f t="shared" si="33"/>
        <v>0</v>
      </c>
      <c r="BJ23" s="18">
        <f t="shared" si="34"/>
        <v>0</v>
      </c>
      <c r="BK23" s="18">
        <f t="shared" si="35"/>
        <v>0</v>
      </c>
      <c r="BL23" s="18">
        <f t="shared" si="36"/>
        <v>0</v>
      </c>
      <c r="BM23" s="18">
        <f t="shared" si="37"/>
        <v>0</v>
      </c>
      <c r="BN23" s="18">
        <f t="shared" si="38"/>
        <v>0</v>
      </c>
      <c r="BO23" s="18">
        <f t="shared" si="39"/>
        <v>0</v>
      </c>
      <c r="BP23" s="19">
        <f t="shared" si="40"/>
        <v>0</v>
      </c>
      <c r="BQ23" s="17">
        <f t="shared" si="41"/>
        <v>0</v>
      </c>
      <c r="BR23" s="18">
        <f t="shared" si="42"/>
        <v>0</v>
      </c>
      <c r="BS23" s="18">
        <f t="shared" si="43"/>
        <v>0</v>
      </c>
      <c r="BT23" s="18">
        <f t="shared" si="44"/>
        <v>0</v>
      </c>
      <c r="BU23" s="18">
        <f t="shared" si="45"/>
        <v>0</v>
      </c>
      <c r="BV23" s="18">
        <f t="shared" si="46"/>
        <v>0</v>
      </c>
      <c r="BW23" s="18">
        <f t="shared" si="47"/>
        <v>0</v>
      </c>
      <c r="BX23" s="18">
        <f t="shared" si="48"/>
        <v>0</v>
      </c>
      <c r="BY23" s="18">
        <f t="shared" si="49"/>
        <v>0</v>
      </c>
      <c r="BZ23" s="19">
        <f t="shared" si="50"/>
        <v>0</v>
      </c>
      <c r="CA23" s="17">
        <f t="shared" si="51"/>
        <v>0</v>
      </c>
      <c r="CB23" s="18">
        <f t="shared" si="52"/>
        <v>0</v>
      </c>
      <c r="CC23" s="18">
        <f t="shared" si="53"/>
        <v>0</v>
      </c>
      <c r="CD23" s="18">
        <f t="shared" si="54"/>
        <v>0</v>
      </c>
      <c r="CE23" s="18">
        <f t="shared" si="55"/>
        <v>0</v>
      </c>
      <c r="CF23" s="18">
        <f t="shared" si="56"/>
        <v>0</v>
      </c>
      <c r="CG23" s="18">
        <f t="shared" si="57"/>
        <v>0</v>
      </c>
      <c r="CH23" s="18">
        <f t="shared" si="58"/>
        <v>0</v>
      </c>
      <c r="CI23" s="18">
        <f t="shared" si="59"/>
        <v>0</v>
      </c>
      <c r="CJ23" s="19">
        <f t="shared" si="60"/>
        <v>0</v>
      </c>
      <c r="CK23" s="17">
        <f t="shared" si="61"/>
        <v>0</v>
      </c>
      <c r="CL23" s="18">
        <f t="shared" si="62"/>
        <v>0</v>
      </c>
      <c r="CM23" s="18">
        <f t="shared" si="63"/>
        <v>0</v>
      </c>
      <c r="CN23" s="18">
        <f t="shared" si="64"/>
        <v>0</v>
      </c>
      <c r="CO23" s="18">
        <f t="shared" si="65"/>
        <v>0</v>
      </c>
      <c r="CP23" s="18">
        <f t="shared" si="66"/>
        <v>0</v>
      </c>
      <c r="CQ23" s="18">
        <f t="shared" si="67"/>
        <v>0</v>
      </c>
      <c r="CR23" s="18">
        <f t="shared" si="68"/>
        <v>0</v>
      </c>
      <c r="CS23" s="18">
        <f t="shared" si="69"/>
        <v>0</v>
      </c>
      <c r="CT23" s="19">
        <f t="shared" si="70"/>
        <v>0</v>
      </c>
      <c r="CU23" s="17">
        <f t="shared" si="71"/>
        <v>0</v>
      </c>
      <c r="CV23" s="18">
        <f t="shared" si="72"/>
        <v>0</v>
      </c>
      <c r="CW23" s="18">
        <f t="shared" si="73"/>
        <v>0</v>
      </c>
      <c r="CX23" s="18">
        <f t="shared" si="74"/>
        <v>0</v>
      </c>
      <c r="CY23" s="18">
        <f t="shared" si="75"/>
        <v>0</v>
      </c>
      <c r="CZ23" s="18">
        <f t="shared" si="76"/>
        <v>0</v>
      </c>
      <c r="DA23" s="18">
        <f t="shared" si="77"/>
        <v>0</v>
      </c>
      <c r="DB23" s="18">
        <f t="shared" si="78"/>
        <v>0</v>
      </c>
      <c r="DC23" s="18">
        <f t="shared" si="79"/>
        <v>0</v>
      </c>
      <c r="DD23" s="19">
        <f t="shared" si="80"/>
        <v>0</v>
      </c>
    </row>
    <row r="24" spans="1:108" x14ac:dyDescent="0.25">
      <c r="A24" s="89"/>
      <c r="B24" s="90"/>
      <c r="C24" s="80" t="s">
        <v>21</v>
      </c>
      <c r="D24" s="81" t="s">
        <v>21</v>
      </c>
      <c r="E24" s="80" t="s">
        <v>21</v>
      </c>
      <c r="F24" s="81" t="s">
        <v>21</v>
      </c>
      <c r="G24" s="80" t="s">
        <v>21</v>
      </c>
      <c r="H24" s="65" t="s">
        <v>21</v>
      </c>
      <c r="I24" s="80" t="s">
        <v>21</v>
      </c>
      <c r="J24" s="81" t="s">
        <v>21</v>
      </c>
      <c r="K24" s="80" t="s">
        <v>21</v>
      </c>
      <c r="L24" s="81" t="s">
        <v>21</v>
      </c>
      <c r="AH24" s="23">
        <f t="shared" si="7"/>
        <v>0</v>
      </c>
      <c r="AI24" s="12">
        <f t="shared" si="8"/>
        <v>0</v>
      </c>
      <c r="AJ24" s="23">
        <f t="shared" si="9"/>
        <v>0</v>
      </c>
      <c r="AK24" s="12">
        <f t="shared" si="10"/>
        <v>0</v>
      </c>
      <c r="AL24" s="23">
        <f t="shared" si="11"/>
        <v>0</v>
      </c>
      <c r="AM24" s="12">
        <f t="shared" si="12"/>
        <v>0</v>
      </c>
      <c r="AN24" s="23">
        <f t="shared" si="13"/>
        <v>0</v>
      </c>
      <c r="AO24" s="12">
        <f t="shared" si="14"/>
        <v>0</v>
      </c>
      <c r="AP24" s="23">
        <f t="shared" si="15"/>
        <v>0</v>
      </c>
      <c r="AQ24" s="12">
        <f t="shared" si="16"/>
        <v>0</v>
      </c>
      <c r="AR24" s="23">
        <f t="shared" si="17"/>
        <v>0</v>
      </c>
      <c r="AS24" s="12">
        <f t="shared" si="18"/>
        <v>0</v>
      </c>
      <c r="AT24" s="23">
        <f t="shared" si="19"/>
        <v>0</v>
      </c>
      <c r="AU24" s="12">
        <f t="shared" si="20"/>
        <v>0</v>
      </c>
      <c r="AV24" s="23">
        <f t="shared" si="21"/>
        <v>0</v>
      </c>
      <c r="AW24" s="17">
        <f t="shared" si="81"/>
        <v>0</v>
      </c>
      <c r="AX24" s="18">
        <f t="shared" si="22"/>
        <v>0</v>
      </c>
      <c r="AY24" s="18">
        <f t="shared" si="23"/>
        <v>0</v>
      </c>
      <c r="AZ24" s="18">
        <f t="shared" si="24"/>
        <v>0</v>
      </c>
      <c r="BA24" s="18">
        <f t="shared" si="25"/>
        <v>0</v>
      </c>
      <c r="BB24" s="18">
        <f t="shared" si="26"/>
        <v>0</v>
      </c>
      <c r="BC24" s="18">
        <f t="shared" si="27"/>
        <v>0</v>
      </c>
      <c r="BD24" s="18">
        <f t="shared" si="28"/>
        <v>0</v>
      </c>
      <c r="BE24" s="18">
        <f t="shared" si="29"/>
        <v>0</v>
      </c>
      <c r="BF24" s="19">
        <f t="shared" si="30"/>
        <v>0</v>
      </c>
      <c r="BG24" s="17">
        <f t="shared" si="31"/>
        <v>0</v>
      </c>
      <c r="BH24" s="18">
        <f t="shared" si="32"/>
        <v>0</v>
      </c>
      <c r="BI24" s="18">
        <f t="shared" si="33"/>
        <v>0</v>
      </c>
      <c r="BJ24" s="18">
        <f t="shared" si="34"/>
        <v>0</v>
      </c>
      <c r="BK24" s="18">
        <f t="shared" si="35"/>
        <v>0</v>
      </c>
      <c r="BL24" s="18">
        <f t="shared" si="36"/>
        <v>0</v>
      </c>
      <c r="BM24" s="18">
        <f t="shared" si="37"/>
        <v>0</v>
      </c>
      <c r="BN24" s="18">
        <f t="shared" si="38"/>
        <v>0</v>
      </c>
      <c r="BO24" s="18">
        <f t="shared" si="39"/>
        <v>0</v>
      </c>
      <c r="BP24" s="19">
        <f t="shared" si="40"/>
        <v>0</v>
      </c>
      <c r="BQ24" s="17">
        <f t="shared" si="41"/>
        <v>0</v>
      </c>
      <c r="BR24" s="18">
        <f t="shared" si="42"/>
        <v>0</v>
      </c>
      <c r="BS24" s="18">
        <f t="shared" si="43"/>
        <v>0</v>
      </c>
      <c r="BT24" s="18">
        <f t="shared" si="44"/>
        <v>0</v>
      </c>
      <c r="BU24" s="18">
        <f t="shared" si="45"/>
        <v>0</v>
      </c>
      <c r="BV24" s="18">
        <f t="shared" si="46"/>
        <v>0</v>
      </c>
      <c r="BW24" s="18">
        <f t="shared" si="47"/>
        <v>0</v>
      </c>
      <c r="BX24" s="18">
        <f t="shared" si="48"/>
        <v>0</v>
      </c>
      <c r="BY24" s="18">
        <f t="shared" si="49"/>
        <v>0</v>
      </c>
      <c r="BZ24" s="19">
        <f t="shared" si="50"/>
        <v>0</v>
      </c>
      <c r="CA24" s="17">
        <f t="shared" si="51"/>
        <v>0</v>
      </c>
      <c r="CB24" s="18">
        <f t="shared" si="52"/>
        <v>0</v>
      </c>
      <c r="CC24" s="18">
        <f t="shared" si="53"/>
        <v>0</v>
      </c>
      <c r="CD24" s="18">
        <f t="shared" si="54"/>
        <v>0</v>
      </c>
      <c r="CE24" s="18">
        <f t="shared" si="55"/>
        <v>0</v>
      </c>
      <c r="CF24" s="18">
        <f t="shared" si="56"/>
        <v>0</v>
      </c>
      <c r="CG24" s="18">
        <f t="shared" si="57"/>
        <v>0</v>
      </c>
      <c r="CH24" s="18">
        <f t="shared" si="58"/>
        <v>0</v>
      </c>
      <c r="CI24" s="18">
        <f t="shared" si="59"/>
        <v>0</v>
      </c>
      <c r="CJ24" s="19">
        <f t="shared" si="60"/>
        <v>0</v>
      </c>
      <c r="CK24" s="17">
        <f t="shared" si="61"/>
        <v>0</v>
      </c>
      <c r="CL24" s="18">
        <f t="shared" si="62"/>
        <v>0</v>
      </c>
      <c r="CM24" s="18">
        <f t="shared" si="63"/>
        <v>0</v>
      </c>
      <c r="CN24" s="18">
        <f t="shared" si="64"/>
        <v>0</v>
      </c>
      <c r="CO24" s="18">
        <f t="shared" si="65"/>
        <v>0</v>
      </c>
      <c r="CP24" s="18">
        <f t="shared" si="66"/>
        <v>0</v>
      </c>
      <c r="CQ24" s="18">
        <f t="shared" si="67"/>
        <v>0</v>
      </c>
      <c r="CR24" s="18">
        <f t="shared" si="68"/>
        <v>0</v>
      </c>
      <c r="CS24" s="18">
        <f t="shared" si="69"/>
        <v>0</v>
      </c>
      <c r="CT24" s="19">
        <f t="shared" si="70"/>
        <v>0</v>
      </c>
      <c r="CU24" s="17">
        <f t="shared" si="71"/>
        <v>0</v>
      </c>
      <c r="CV24" s="18">
        <f t="shared" si="72"/>
        <v>0</v>
      </c>
      <c r="CW24" s="18">
        <f t="shared" si="73"/>
        <v>0</v>
      </c>
      <c r="CX24" s="18">
        <f t="shared" si="74"/>
        <v>0</v>
      </c>
      <c r="CY24" s="18">
        <f t="shared" si="75"/>
        <v>0</v>
      </c>
      <c r="CZ24" s="18">
        <f t="shared" si="76"/>
        <v>0</v>
      </c>
      <c r="DA24" s="18">
        <f t="shared" si="77"/>
        <v>0</v>
      </c>
      <c r="DB24" s="18">
        <f t="shared" si="78"/>
        <v>0</v>
      </c>
      <c r="DC24" s="18">
        <f t="shared" si="79"/>
        <v>0</v>
      </c>
      <c r="DD24" s="19">
        <f t="shared" si="80"/>
        <v>0</v>
      </c>
    </row>
    <row r="25" spans="1:108" x14ac:dyDescent="0.25">
      <c r="A25" s="89">
        <v>0.52083333333333337</v>
      </c>
      <c r="B25" s="90">
        <v>0.55208333333333337</v>
      </c>
      <c r="C25" s="78" t="s">
        <v>21</v>
      </c>
      <c r="D25" s="79" t="s">
        <v>21</v>
      </c>
      <c r="E25" s="78" t="s">
        <v>21</v>
      </c>
      <c r="F25" s="79" t="s">
        <v>21</v>
      </c>
      <c r="G25" s="78" t="s">
        <v>21</v>
      </c>
      <c r="H25" s="64" t="s">
        <v>21</v>
      </c>
      <c r="I25" s="78" t="s">
        <v>21</v>
      </c>
      <c r="J25" s="79" t="s">
        <v>21</v>
      </c>
      <c r="K25" s="78" t="s">
        <v>21</v>
      </c>
      <c r="L25" s="79" t="s">
        <v>21</v>
      </c>
      <c r="AH25" s="23">
        <f t="shared" si="7"/>
        <v>3.125E-2</v>
      </c>
      <c r="AI25" s="12">
        <f t="shared" si="8"/>
        <v>0</v>
      </c>
      <c r="AJ25" s="23">
        <f t="shared" si="9"/>
        <v>0</v>
      </c>
      <c r="AK25" s="12">
        <f t="shared" si="10"/>
        <v>0</v>
      </c>
      <c r="AL25" s="23">
        <f t="shared" si="11"/>
        <v>0</v>
      </c>
      <c r="AM25" s="12">
        <f t="shared" si="12"/>
        <v>0</v>
      </c>
      <c r="AN25" s="23">
        <f t="shared" si="13"/>
        <v>0</v>
      </c>
      <c r="AO25" s="12">
        <f t="shared" si="14"/>
        <v>0</v>
      </c>
      <c r="AP25" s="23">
        <f t="shared" si="15"/>
        <v>0</v>
      </c>
      <c r="AQ25" s="12">
        <f t="shared" si="16"/>
        <v>0</v>
      </c>
      <c r="AR25" s="23">
        <f t="shared" si="17"/>
        <v>0</v>
      </c>
      <c r="AS25" s="12">
        <f t="shared" si="18"/>
        <v>0</v>
      </c>
      <c r="AT25" s="23">
        <f t="shared" si="19"/>
        <v>0</v>
      </c>
      <c r="AU25" s="12">
        <f t="shared" si="20"/>
        <v>0</v>
      </c>
      <c r="AV25" s="23">
        <f t="shared" si="21"/>
        <v>0</v>
      </c>
      <c r="AW25" s="17">
        <f t="shared" si="81"/>
        <v>0</v>
      </c>
      <c r="AX25" s="18">
        <f t="shared" si="22"/>
        <v>0</v>
      </c>
      <c r="AY25" s="18">
        <f t="shared" si="23"/>
        <v>0</v>
      </c>
      <c r="AZ25" s="18">
        <f t="shared" si="24"/>
        <v>0</v>
      </c>
      <c r="BA25" s="18">
        <f t="shared" si="25"/>
        <v>0</v>
      </c>
      <c r="BB25" s="18">
        <f t="shared" si="26"/>
        <v>0</v>
      </c>
      <c r="BC25" s="18">
        <f t="shared" si="27"/>
        <v>0</v>
      </c>
      <c r="BD25" s="18">
        <f t="shared" si="28"/>
        <v>0</v>
      </c>
      <c r="BE25" s="18">
        <f t="shared" si="29"/>
        <v>0</v>
      </c>
      <c r="BF25" s="19">
        <f t="shared" si="30"/>
        <v>0</v>
      </c>
      <c r="BG25" s="17">
        <f t="shared" si="31"/>
        <v>0</v>
      </c>
      <c r="BH25" s="18">
        <f t="shared" si="32"/>
        <v>0</v>
      </c>
      <c r="BI25" s="18">
        <f t="shared" si="33"/>
        <v>0</v>
      </c>
      <c r="BJ25" s="18">
        <f t="shared" si="34"/>
        <v>0</v>
      </c>
      <c r="BK25" s="18">
        <f t="shared" si="35"/>
        <v>0</v>
      </c>
      <c r="BL25" s="18">
        <f t="shared" si="36"/>
        <v>0</v>
      </c>
      <c r="BM25" s="18">
        <f t="shared" si="37"/>
        <v>0</v>
      </c>
      <c r="BN25" s="18">
        <f t="shared" si="38"/>
        <v>0</v>
      </c>
      <c r="BO25" s="18">
        <f t="shared" si="39"/>
        <v>0</v>
      </c>
      <c r="BP25" s="19">
        <f t="shared" si="40"/>
        <v>0</v>
      </c>
      <c r="BQ25" s="17">
        <f t="shared" si="41"/>
        <v>0</v>
      </c>
      <c r="BR25" s="18">
        <f t="shared" si="42"/>
        <v>0</v>
      </c>
      <c r="BS25" s="18">
        <f t="shared" si="43"/>
        <v>0</v>
      </c>
      <c r="BT25" s="18">
        <f t="shared" si="44"/>
        <v>0</v>
      </c>
      <c r="BU25" s="18">
        <f t="shared" si="45"/>
        <v>0</v>
      </c>
      <c r="BV25" s="18">
        <f t="shared" si="46"/>
        <v>0</v>
      </c>
      <c r="BW25" s="18">
        <f t="shared" si="47"/>
        <v>0</v>
      </c>
      <c r="BX25" s="18">
        <f t="shared" si="48"/>
        <v>0</v>
      </c>
      <c r="BY25" s="18">
        <f t="shared" si="49"/>
        <v>0</v>
      </c>
      <c r="BZ25" s="19">
        <f t="shared" si="50"/>
        <v>0</v>
      </c>
      <c r="CA25" s="17">
        <f t="shared" si="51"/>
        <v>0</v>
      </c>
      <c r="CB25" s="18">
        <f t="shared" si="52"/>
        <v>0</v>
      </c>
      <c r="CC25" s="18">
        <f t="shared" si="53"/>
        <v>0</v>
      </c>
      <c r="CD25" s="18">
        <f t="shared" si="54"/>
        <v>0</v>
      </c>
      <c r="CE25" s="18">
        <f t="shared" si="55"/>
        <v>0</v>
      </c>
      <c r="CF25" s="18">
        <f t="shared" si="56"/>
        <v>0</v>
      </c>
      <c r="CG25" s="18">
        <f t="shared" si="57"/>
        <v>0</v>
      </c>
      <c r="CH25" s="18">
        <f t="shared" si="58"/>
        <v>0</v>
      </c>
      <c r="CI25" s="18">
        <f t="shared" si="59"/>
        <v>0</v>
      </c>
      <c r="CJ25" s="19">
        <f t="shared" si="60"/>
        <v>0</v>
      </c>
      <c r="CK25" s="17">
        <f t="shared" si="61"/>
        <v>0</v>
      </c>
      <c r="CL25" s="18">
        <f t="shared" si="62"/>
        <v>0</v>
      </c>
      <c r="CM25" s="18">
        <f t="shared" si="63"/>
        <v>0</v>
      </c>
      <c r="CN25" s="18">
        <f t="shared" si="64"/>
        <v>0</v>
      </c>
      <c r="CO25" s="18">
        <f t="shared" si="65"/>
        <v>0</v>
      </c>
      <c r="CP25" s="18">
        <f t="shared" si="66"/>
        <v>0</v>
      </c>
      <c r="CQ25" s="18">
        <f t="shared" si="67"/>
        <v>0</v>
      </c>
      <c r="CR25" s="18">
        <f t="shared" si="68"/>
        <v>0</v>
      </c>
      <c r="CS25" s="18">
        <f t="shared" si="69"/>
        <v>0</v>
      </c>
      <c r="CT25" s="19">
        <f t="shared" si="70"/>
        <v>0</v>
      </c>
      <c r="CU25" s="17">
        <f t="shared" si="71"/>
        <v>0</v>
      </c>
      <c r="CV25" s="18">
        <f t="shared" si="72"/>
        <v>0</v>
      </c>
      <c r="CW25" s="18">
        <f t="shared" si="73"/>
        <v>0</v>
      </c>
      <c r="CX25" s="18">
        <f t="shared" si="74"/>
        <v>0</v>
      </c>
      <c r="CY25" s="18">
        <f t="shared" si="75"/>
        <v>0</v>
      </c>
      <c r="CZ25" s="18">
        <f t="shared" si="76"/>
        <v>0</v>
      </c>
      <c r="DA25" s="18">
        <f t="shared" si="77"/>
        <v>0</v>
      </c>
      <c r="DB25" s="18">
        <f t="shared" si="78"/>
        <v>0</v>
      </c>
      <c r="DC25" s="18">
        <f t="shared" si="79"/>
        <v>0</v>
      </c>
      <c r="DD25" s="19">
        <f t="shared" si="80"/>
        <v>0</v>
      </c>
    </row>
    <row r="26" spans="1:108" ht="13" thickBot="1" x14ac:dyDescent="0.3">
      <c r="A26" s="89"/>
      <c r="B26" s="90"/>
      <c r="C26" s="80" t="s">
        <v>21</v>
      </c>
      <c r="D26" s="81" t="s">
        <v>21</v>
      </c>
      <c r="E26" s="80" t="s">
        <v>21</v>
      </c>
      <c r="F26" s="81" t="s">
        <v>21</v>
      </c>
      <c r="G26" s="76" t="s">
        <v>21</v>
      </c>
      <c r="H26" s="85" t="s">
        <v>21</v>
      </c>
      <c r="I26" s="80" t="s">
        <v>21</v>
      </c>
      <c r="J26" s="81" t="s">
        <v>21</v>
      </c>
      <c r="K26" s="80" t="s">
        <v>21</v>
      </c>
      <c r="L26" s="81" t="s">
        <v>21</v>
      </c>
      <c r="AH26" s="23">
        <f t="shared" si="7"/>
        <v>0</v>
      </c>
      <c r="AI26" s="12">
        <f t="shared" si="8"/>
        <v>0</v>
      </c>
      <c r="AJ26" s="23">
        <f t="shared" si="9"/>
        <v>0</v>
      </c>
      <c r="AK26" s="12">
        <f t="shared" si="10"/>
        <v>0</v>
      </c>
      <c r="AL26" s="23">
        <f t="shared" si="11"/>
        <v>0</v>
      </c>
      <c r="AM26" s="12">
        <f t="shared" si="12"/>
        <v>0</v>
      </c>
      <c r="AN26" s="23">
        <f t="shared" si="13"/>
        <v>0</v>
      </c>
      <c r="AO26" s="12">
        <f t="shared" si="14"/>
        <v>0</v>
      </c>
      <c r="AP26" s="23">
        <f t="shared" si="15"/>
        <v>0</v>
      </c>
      <c r="AQ26" s="12">
        <f t="shared" si="16"/>
        <v>0</v>
      </c>
      <c r="AR26" s="23">
        <f t="shared" si="17"/>
        <v>0</v>
      </c>
      <c r="AS26" s="12">
        <f t="shared" si="18"/>
        <v>0</v>
      </c>
      <c r="AT26" s="23">
        <f t="shared" si="19"/>
        <v>0</v>
      </c>
      <c r="AU26" s="12">
        <f t="shared" si="20"/>
        <v>0</v>
      </c>
      <c r="AV26" s="23">
        <f t="shared" si="21"/>
        <v>0</v>
      </c>
      <c r="AW26" s="17">
        <f t="shared" si="81"/>
        <v>0</v>
      </c>
      <c r="AX26" s="18">
        <f t="shared" si="22"/>
        <v>0</v>
      </c>
      <c r="AY26" s="18">
        <f t="shared" si="23"/>
        <v>0</v>
      </c>
      <c r="AZ26" s="18">
        <f t="shared" si="24"/>
        <v>0</v>
      </c>
      <c r="BA26" s="18">
        <f t="shared" si="25"/>
        <v>0</v>
      </c>
      <c r="BB26" s="18">
        <f t="shared" si="26"/>
        <v>0</v>
      </c>
      <c r="BC26" s="18">
        <f t="shared" si="27"/>
        <v>0</v>
      </c>
      <c r="BD26" s="18">
        <f t="shared" si="28"/>
        <v>0</v>
      </c>
      <c r="BE26" s="18">
        <f t="shared" si="29"/>
        <v>0</v>
      </c>
      <c r="BF26" s="19">
        <f t="shared" si="30"/>
        <v>0</v>
      </c>
      <c r="BG26" s="17">
        <f t="shared" si="31"/>
        <v>0</v>
      </c>
      <c r="BH26" s="18">
        <f t="shared" si="32"/>
        <v>0</v>
      </c>
      <c r="BI26" s="18">
        <f t="shared" si="33"/>
        <v>0</v>
      </c>
      <c r="BJ26" s="18">
        <f t="shared" si="34"/>
        <v>0</v>
      </c>
      <c r="BK26" s="18">
        <f t="shared" si="35"/>
        <v>0</v>
      </c>
      <c r="BL26" s="18">
        <f t="shared" si="36"/>
        <v>0</v>
      </c>
      <c r="BM26" s="18">
        <f t="shared" si="37"/>
        <v>0</v>
      </c>
      <c r="BN26" s="18">
        <f t="shared" si="38"/>
        <v>0</v>
      </c>
      <c r="BO26" s="18">
        <f t="shared" si="39"/>
        <v>0</v>
      </c>
      <c r="BP26" s="19">
        <f t="shared" si="40"/>
        <v>0</v>
      </c>
      <c r="BQ26" s="17">
        <f t="shared" si="41"/>
        <v>0</v>
      </c>
      <c r="BR26" s="18">
        <f t="shared" si="42"/>
        <v>0</v>
      </c>
      <c r="BS26" s="18">
        <f t="shared" si="43"/>
        <v>0</v>
      </c>
      <c r="BT26" s="18">
        <f t="shared" si="44"/>
        <v>0</v>
      </c>
      <c r="BU26" s="18">
        <f t="shared" si="45"/>
        <v>0</v>
      </c>
      <c r="BV26" s="18">
        <f t="shared" si="46"/>
        <v>0</v>
      </c>
      <c r="BW26" s="18">
        <f t="shared" si="47"/>
        <v>0</v>
      </c>
      <c r="BX26" s="18">
        <f t="shared" si="48"/>
        <v>0</v>
      </c>
      <c r="BY26" s="18">
        <f t="shared" si="49"/>
        <v>0</v>
      </c>
      <c r="BZ26" s="19">
        <f t="shared" si="50"/>
        <v>0</v>
      </c>
      <c r="CA26" s="17">
        <f t="shared" si="51"/>
        <v>0</v>
      </c>
      <c r="CB26" s="18">
        <f t="shared" si="52"/>
        <v>0</v>
      </c>
      <c r="CC26" s="18">
        <f t="shared" si="53"/>
        <v>0</v>
      </c>
      <c r="CD26" s="18">
        <f t="shared" si="54"/>
        <v>0</v>
      </c>
      <c r="CE26" s="18">
        <f t="shared" si="55"/>
        <v>0</v>
      </c>
      <c r="CF26" s="18">
        <f t="shared" si="56"/>
        <v>0</v>
      </c>
      <c r="CG26" s="18">
        <f t="shared" si="57"/>
        <v>0</v>
      </c>
      <c r="CH26" s="18">
        <f t="shared" si="58"/>
        <v>0</v>
      </c>
      <c r="CI26" s="18">
        <f t="shared" si="59"/>
        <v>0</v>
      </c>
      <c r="CJ26" s="19">
        <f t="shared" si="60"/>
        <v>0</v>
      </c>
      <c r="CK26" s="17">
        <f t="shared" si="61"/>
        <v>0</v>
      </c>
      <c r="CL26" s="18">
        <f t="shared" si="62"/>
        <v>0</v>
      </c>
      <c r="CM26" s="18">
        <f t="shared" si="63"/>
        <v>0</v>
      </c>
      <c r="CN26" s="18">
        <f t="shared" si="64"/>
        <v>0</v>
      </c>
      <c r="CO26" s="18">
        <f t="shared" si="65"/>
        <v>0</v>
      </c>
      <c r="CP26" s="18">
        <f t="shared" si="66"/>
        <v>0</v>
      </c>
      <c r="CQ26" s="18">
        <f t="shared" si="67"/>
        <v>0</v>
      </c>
      <c r="CR26" s="18">
        <f t="shared" si="68"/>
        <v>0</v>
      </c>
      <c r="CS26" s="18">
        <f t="shared" si="69"/>
        <v>0</v>
      </c>
      <c r="CT26" s="19">
        <f t="shared" si="70"/>
        <v>0</v>
      </c>
      <c r="CU26" s="17">
        <f t="shared" si="71"/>
        <v>0</v>
      </c>
      <c r="CV26" s="18">
        <f t="shared" si="72"/>
        <v>0</v>
      </c>
      <c r="CW26" s="18">
        <f t="shared" si="73"/>
        <v>0</v>
      </c>
      <c r="CX26" s="18">
        <f t="shared" si="74"/>
        <v>0</v>
      </c>
      <c r="CY26" s="18">
        <f t="shared" si="75"/>
        <v>0</v>
      </c>
      <c r="CZ26" s="18">
        <f t="shared" si="76"/>
        <v>0</v>
      </c>
      <c r="DA26" s="18">
        <f t="shared" si="77"/>
        <v>0</v>
      </c>
      <c r="DB26" s="18">
        <f t="shared" si="78"/>
        <v>0</v>
      </c>
      <c r="DC26" s="18">
        <f t="shared" si="79"/>
        <v>0</v>
      </c>
      <c r="DD26" s="19">
        <f t="shared" si="80"/>
        <v>0</v>
      </c>
    </row>
    <row r="27" spans="1:108" x14ac:dyDescent="0.25">
      <c r="A27" s="89">
        <v>0.55208333333333337</v>
      </c>
      <c r="B27" s="90">
        <v>0.5625</v>
      </c>
      <c r="C27" s="78" t="s">
        <v>92</v>
      </c>
      <c r="D27" s="79" t="s">
        <v>92</v>
      </c>
      <c r="E27" s="78" t="s">
        <v>92</v>
      </c>
      <c r="F27" s="79"/>
      <c r="G27" s="21"/>
      <c r="H27" s="21"/>
      <c r="I27" s="78" t="s">
        <v>92</v>
      </c>
      <c r="J27" s="79" t="s">
        <v>92</v>
      </c>
      <c r="K27" s="78"/>
      <c r="L27" s="79"/>
      <c r="AH27" s="23">
        <f t="shared" si="7"/>
        <v>1.041666666666663E-2</v>
      </c>
      <c r="AI27" s="12">
        <f t="shared" si="8"/>
        <v>0</v>
      </c>
      <c r="AJ27" s="23">
        <f t="shared" si="9"/>
        <v>0</v>
      </c>
      <c r="AK27" s="12">
        <f t="shared" si="10"/>
        <v>0</v>
      </c>
      <c r="AL27" s="23">
        <f t="shared" si="11"/>
        <v>0</v>
      </c>
      <c r="AM27" s="12">
        <f t="shared" si="12"/>
        <v>0</v>
      </c>
      <c r="AN27" s="23">
        <f t="shared" si="13"/>
        <v>0</v>
      </c>
      <c r="AO27" s="12">
        <f t="shared" si="14"/>
        <v>0</v>
      </c>
      <c r="AP27" s="23">
        <f t="shared" si="15"/>
        <v>0</v>
      </c>
      <c r="AQ27" s="12">
        <f t="shared" si="16"/>
        <v>0</v>
      </c>
      <c r="AR27" s="23">
        <f t="shared" si="17"/>
        <v>0</v>
      </c>
      <c r="AS27" s="12">
        <f t="shared" si="18"/>
        <v>0</v>
      </c>
      <c r="AT27" s="23">
        <f t="shared" si="19"/>
        <v>0</v>
      </c>
      <c r="AU27" s="12">
        <f t="shared" si="20"/>
        <v>0</v>
      </c>
      <c r="AV27" s="23">
        <f t="shared" si="21"/>
        <v>0</v>
      </c>
      <c r="AW27" s="17">
        <f t="shared" si="81"/>
        <v>0</v>
      </c>
      <c r="AX27" s="18">
        <f t="shared" si="22"/>
        <v>0</v>
      </c>
      <c r="AY27" s="18">
        <f t="shared" si="23"/>
        <v>0</v>
      </c>
      <c r="AZ27" s="18">
        <f t="shared" si="24"/>
        <v>0</v>
      </c>
      <c r="BA27" s="18">
        <f t="shared" si="25"/>
        <v>0</v>
      </c>
      <c r="BB27" s="18">
        <f t="shared" si="26"/>
        <v>0</v>
      </c>
      <c r="BC27" s="18">
        <f t="shared" si="27"/>
        <v>0</v>
      </c>
      <c r="BD27" s="18">
        <f t="shared" si="28"/>
        <v>0</v>
      </c>
      <c r="BE27" s="18">
        <f t="shared" si="29"/>
        <v>0</v>
      </c>
      <c r="BF27" s="19">
        <f t="shared" si="30"/>
        <v>0</v>
      </c>
      <c r="BG27" s="17">
        <f t="shared" si="31"/>
        <v>0</v>
      </c>
      <c r="BH27" s="18">
        <f t="shared" si="32"/>
        <v>0</v>
      </c>
      <c r="BI27" s="18">
        <f t="shared" si="33"/>
        <v>0</v>
      </c>
      <c r="BJ27" s="18">
        <f t="shared" si="34"/>
        <v>0</v>
      </c>
      <c r="BK27" s="18">
        <f t="shared" si="35"/>
        <v>0</v>
      </c>
      <c r="BL27" s="18">
        <f t="shared" si="36"/>
        <v>0</v>
      </c>
      <c r="BM27" s="18">
        <f t="shared" si="37"/>
        <v>0</v>
      </c>
      <c r="BN27" s="18">
        <f t="shared" si="38"/>
        <v>0</v>
      </c>
      <c r="BO27" s="18">
        <f t="shared" si="39"/>
        <v>0</v>
      </c>
      <c r="BP27" s="19">
        <f t="shared" si="40"/>
        <v>0</v>
      </c>
      <c r="BQ27" s="17">
        <f t="shared" si="41"/>
        <v>0</v>
      </c>
      <c r="BR27" s="18">
        <f t="shared" si="42"/>
        <v>0</v>
      </c>
      <c r="BS27" s="18">
        <f t="shared" si="43"/>
        <v>0</v>
      </c>
      <c r="BT27" s="18">
        <f t="shared" si="44"/>
        <v>0</v>
      </c>
      <c r="BU27" s="18">
        <f t="shared" si="45"/>
        <v>0</v>
      </c>
      <c r="BV27" s="18">
        <f t="shared" si="46"/>
        <v>0</v>
      </c>
      <c r="BW27" s="18">
        <f t="shared" si="47"/>
        <v>0</v>
      </c>
      <c r="BX27" s="18">
        <f t="shared" si="48"/>
        <v>0</v>
      </c>
      <c r="BY27" s="18">
        <f t="shared" si="49"/>
        <v>0</v>
      </c>
      <c r="BZ27" s="19">
        <f t="shared" si="50"/>
        <v>0</v>
      </c>
      <c r="CA27" s="17">
        <f t="shared" si="51"/>
        <v>0</v>
      </c>
      <c r="CB27" s="18">
        <f t="shared" si="52"/>
        <v>0</v>
      </c>
      <c r="CC27" s="18">
        <f t="shared" si="53"/>
        <v>0</v>
      </c>
      <c r="CD27" s="18">
        <f t="shared" si="54"/>
        <v>0</v>
      </c>
      <c r="CE27" s="18">
        <f t="shared" si="55"/>
        <v>0</v>
      </c>
      <c r="CF27" s="18">
        <f t="shared" si="56"/>
        <v>0</v>
      </c>
      <c r="CG27" s="18">
        <f t="shared" si="57"/>
        <v>0</v>
      </c>
      <c r="CH27" s="18">
        <f t="shared" si="58"/>
        <v>0</v>
      </c>
      <c r="CI27" s="18">
        <f t="shared" si="59"/>
        <v>0</v>
      </c>
      <c r="CJ27" s="19">
        <f t="shared" si="60"/>
        <v>0</v>
      </c>
      <c r="CK27" s="17">
        <f t="shared" si="61"/>
        <v>0</v>
      </c>
      <c r="CL27" s="18">
        <f t="shared" si="62"/>
        <v>0</v>
      </c>
      <c r="CM27" s="18">
        <f t="shared" si="63"/>
        <v>0</v>
      </c>
      <c r="CN27" s="18">
        <f t="shared" si="64"/>
        <v>0</v>
      </c>
      <c r="CO27" s="18">
        <f t="shared" si="65"/>
        <v>0</v>
      </c>
      <c r="CP27" s="18">
        <f t="shared" si="66"/>
        <v>0</v>
      </c>
      <c r="CQ27" s="18">
        <f t="shared" si="67"/>
        <v>0</v>
      </c>
      <c r="CR27" s="18">
        <f t="shared" si="68"/>
        <v>0</v>
      </c>
      <c r="CS27" s="18">
        <f t="shared" si="69"/>
        <v>0</v>
      </c>
      <c r="CT27" s="19">
        <f t="shared" si="70"/>
        <v>0</v>
      </c>
      <c r="CU27" s="17">
        <f t="shared" si="71"/>
        <v>0</v>
      </c>
      <c r="CV27" s="18">
        <f t="shared" si="72"/>
        <v>0</v>
      </c>
      <c r="CW27" s="18">
        <f t="shared" si="73"/>
        <v>0</v>
      </c>
      <c r="CX27" s="18">
        <f t="shared" si="74"/>
        <v>0</v>
      </c>
      <c r="CY27" s="18">
        <f t="shared" si="75"/>
        <v>0</v>
      </c>
      <c r="CZ27" s="18">
        <f t="shared" si="76"/>
        <v>0</v>
      </c>
      <c r="DA27" s="18">
        <f t="shared" si="77"/>
        <v>0</v>
      </c>
      <c r="DB27" s="18">
        <f t="shared" si="78"/>
        <v>0</v>
      </c>
      <c r="DC27" s="18">
        <f t="shared" si="79"/>
        <v>0</v>
      </c>
      <c r="DD27" s="19">
        <f t="shared" si="80"/>
        <v>0</v>
      </c>
    </row>
    <row r="28" spans="1:108" x14ac:dyDescent="0.25">
      <c r="A28" s="89"/>
      <c r="B28" s="90"/>
      <c r="C28" s="80" t="s">
        <v>40</v>
      </c>
      <c r="D28" s="81" t="s">
        <v>40</v>
      </c>
      <c r="E28" s="80" t="s">
        <v>40</v>
      </c>
      <c r="F28" s="81"/>
      <c r="G28" s="21"/>
      <c r="H28" s="21"/>
      <c r="I28" s="80" t="s">
        <v>40</v>
      </c>
      <c r="J28" s="81" t="s">
        <v>40</v>
      </c>
      <c r="K28" s="80"/>
      <c r="L28" s="81"/>
      <c r="AH28" s="23">
        <f t="shared" si="7"/>
        <v>0</v>
      </c>
      <c r="AI28" s="12">
        <f t="shared" si="8"/>
        <v>0</v>
      </c>
      <c r="AJ28" s="23">
        <f t="shared" si="9"/>
        <v>0</v>
      </c>
      <c r="AK28" s="12">
        <f t="shared" si="10"/>
        <v>0</v>
      </c>
      <c r="AL28" s="23">
        <f t="shared" si="11"/>
        <v>0</v>
      </c>
      <c r="AM28" s="12">
        <f t="shared" si="12"/>
        <v>0</v>
      </c>
      <c r="AN28" s="23">
        <f t="shared" si="13"/>
        <v>0</v>
      </c>
      <c r="AO28" s="12">
        <f t="shared" si="14"/>
        <v>0</v>
      </c>
      <c r="AP28" s="23">
        <f t="shared" si="15"/>
        <v>0</v>
      </c>
      <c r="AQ28" s="12">
        <f t="shared" si="16"/>
        <v>0</v>
      </c>
      <c r="AR28" s="23">
        <f t="shared" si="17"/>
        <v>0</v>
      </c>
      <c r="AS28" s="12">
        <f t="shared" si="18"/>
        <v>0</v>
      </c>
      <c r="AT28" s="23">
        <f t="shared" si="19"/>
        <v>0</v>
      </c>
      <c r="AU28" s="12">
        <f t="shared" si="20"/>
        <v>0</v>
      </c>
      <c r="AV28" s="23">
        <f t="shared" si="21"/>
        <v>0</v>
      </c>
      <c r="AW28" s="17">
        <f t="shared" si="81"/>
        <v>0</v>
      </c>
      <c r="AX28" s="18">
        <f t="shared" si="22"/>
        <v>0</v>
      </c>
      <c r="AY28" s="18">
        <f t="shared" si="23"/>
        <v>0</v>
      </c>
      <c r="AZ28" s="18">
        <f t="shared" si="24"/>
        <v>0</v>
      </c>
      <c r="BA28" s="18">
        <f t="shared" si="25"/>
        <v>0</v>
      </c>
      <c r="BB28" s="18">
        <f t="shared" si="26"/>
        <v>0</v>
      </c>
      <c r="BC28" s="18">
        <f t="shared" si="27"/>
        <v>0</v>
      </c>
      <c r="BD28" s="18">
        <f t="shared" si="28"/>
        <v>0</v>
      </c>
      <c r="BE28" s="18">
        <f t="shared" si="29"/>
        <v>0</v>
      </c>
      <c r="BF28" s="19">
        <f t="shared" si="30"/>
        <v>0</v>
      </c>
      <c r="BG28" s="17">
        <f t="shared" si="31"/>
        <v>0</v>
      </c>
      <c r="BH28" s="18">
        <f t="shared" si="32"/>
        <v>0</v>
      </c>
      <c r="BI28" s="18">
        <f t="shared" si="33"/>
        <v>0</v>
      </c>
      <c r="BJ28" s="18">
        <f t="shared" si="34"/>
        <v>0</v>
      </c>
      <c r="BK28" s="18">
        <f t="shared" si="35"/>
        <v>0</v>
      </c>
      <c r="BL28" s="18">
        <f t="shared" si="36"/>
        <v>0</v>
      </c>
      <c r="BM28" s="18">
        <f t="shared" si="37"/>
        <v>0</v>
      </c>
      <c r="BN28" s="18">
        <f t="shared" si="38"/>
        <v>0</v>
      </c>
      <c r="BO28" s="18">
        <f t="shared" si="39"/>
        <v>0</v>
      </c>
      <c r="BP28" s="19">
        <f t="shared" si="40"/>
        <v>0</v>
      </c>
      <c r="BQ28" s="17">
        <f t="shared" si="41"/>
        <v>0</v>
      </c>
      <c r="BR28" s="18">
        <f t="shared" si="42"/>
        <v>0</v>
      </c>
      <c r="BS28" s="18">
        <f t="shared" si="43"/>
        <v>0</v>
      </c>
      <c r="BT28" s="18">
        <f t="shared" si="44"/>
        <v>0</v>
      </c>
      <c r="BU28" s="18">
        <f t="shared" si="45"/>
        <v>0</v>
      </c>
      <c r="BV28" s="18">
        <f t="shared" si="46"/>
        <v>0</v>
      </c>
      <c r="BW28" s="18">
        <f t="shared" si="47"/>
        <v>0</v>
      </c>
      <c r="BX28" s="18">
        <f t="shared" si="48"/>
        <v>0</v>
      </c>
      <c r="BY28" s="18">
        <f t="shared" si="49"/>
        <v>0</v>
      </c>
      <c r="BZ28" s="19">
        <f t="shared" si="50"/>
        <v>0</v>
      </c>
      <c r="CA28" s="17">
        <f t="shared" si="51"/>
        <v>0</v>
      </c>
      <c r="CB28" s="18">
        <f t="shared" si="52"/>
        <v>0</v>
      </c>
      <c r="CC28" s="18">
        <f t="shared" si="53"/>
        <v>0</v>
      </c>
      <c r="CD28" s="18">
        <f t="shared" si="54"/>
        <v>0</v>
      </c>
      <c r="CE28" s="18">
        <f t="shared" si="55"/>
        <v>0</v>
      </c>
      <c r="CF28" s="18">
        <f t="shared" si="56"/>
        <v>0</v>
      </c>
      <c r="CG28" s="18">
        <f t="shared" si="57"/>
        <v>0</v>
      </c>
      <c r="CH28" s="18">
        <f t="shared" si="58"/>
        <v>0</v>
      </c>
      <c r="CI28" s="18">
        <f t="shared" si="59"/>
        <v>0</v>
      </c>
      <c r="CJ28" s="19">
        <f t="shared" si="60"/>
        <v>0</v>
      </c>
      <c r="CK28" s="17">
        <f t="shared" si="61"/>
        <v>0</v>
      </c>
      <c r="CL28" s="18">
        <f t="shared" si="62"/>
        <v>0</v>
      </c>
      <c r="CM28" s="18">
        <f t="shared" si="63"/>
        <v>0</v>
      </c>
      <c r="CN28" s="18">
        <f t="shared" si="64"/>
        <v>0</v>
      </c>
      <c r="CO28" s="18">
        <f t="shared" si="65"/>
        <v>0</v>
      </c>
      <c r="CP28" s="18">
        <f t="shared" si="66"/>
        <v>0</v>
      </c>
      <c r="CQ28" s="18">
        <f t="shared" si="67"/>
        <v>0</v>
      </c>
      <c r="CR28" s="18">
        <f t="shared" si="68"/>
        <v>0</v>
      </c>
      <c r="CS28" s="18">
        <f t="shared" si="69"/>
        <v>0</v>
      </c>
      <c r="CT28" s="19">
        <f t="shared" si="70"/>
        <v>0</v>
      </c>
      <c r="CU28" s="17">
        <f t="shared" si="71"/>
        <v>0</v>
      </c>
      <c r="CV28" s="18">
        <f t="shared" si="72"/>
        <v>0</v>
      </c>
      <c r="CW28" s="18">
        <f t="shared" si="73"/>
        <v>0</v>
      </c>
      <c r="CX28" s="18">
        <f t="shared" si="74"/>
        <v>0</v>
      </c>
      <c r="CY28" s="18">
        <f t="shared" si="75"/>
        <v>0</v>
      </c>
      <c r="CZ28" s="18">
        <f t="shared" si="76"/>
        <v>0</v>
      </c>
      <c r="DA28" s="18">
        <f t="shared" si="77"/>
        <v>0</v>
      </c>
      <c r="DB28" s="18">
        <f t="shared" si="78"/>
        <v>0</v>
      </c>
      <c r="DC28" s="18">
        <f t="shared" si="79"/>
        <v>0</v>
      </c>
      <c r="DD28" s="19">
        <f t="shared" si="80"/>
        <v>0</v>
      </c>
    </row>
    <row r="29" spans="1:108" x14ac:dyDescent="0.25">
      <c r="A29" s="89">
        <v>0.5625</v>
      </c>
      <c r="B29" s="90">
        <v>0.59375</v>
      </c>
      <c r="C29" s="78" t="s">
        <v>64</v>
      </c>
      <c r="D29" s="79" t="s">
        <v>64</v>
      </c>
      <c r="E29" s="78" t="s">
        <v>64</v>
      </c>
      <c r="F29" s="79"/>
      <c r="G29" s="21"/>
      <c r="H29" s="21"/>
      <c r="I29" s="78" t="s">
        <v>25</v>
      </c>
      <c r="J29" s="79" t="s">
        <v>64</v>
      </c>
      <c r="K29" s="78"/>
      <c r="L29" s="79"/>
      <c r="AH29" s="23">
        <f t="shared" si="7"/>
        <v>3.125E-2</v>
      </c>
      <c r="AI29" s="12">
        <f t="shared" si="8"/>
        <v>0</v>
      </c>
      <c r="AJ29" s="23">
        <f t="shared" si="9"/>
        <v>0</v>
      </c>
      <c r="AK29" s="12">
        <f t="shared" si="10"/>
        <v>0</v>
      </c>
      <c r="AL29" s="23">
        <f t="shared" si="11"/>
        <v>0</v>
      </c>
      <c r="AM29" s="12">
        <f t="shared" si="12"/>
        <v>0</v>
      </c>
      <c r="AN29" s="23">
        <f t="shared" si="13"/>
        <v>0</v>
      </c>
      <c r="AO29" s="12">
        <f t="shared" si="14"/>
        <v>0</v>
      </c>
      <c r="AP29" s="23">
        <f t="shared" si="15"/>
        <v>0</v>
      </c>
      <c r="AQ29" s="12">
        <f t="shared" si="16"/>
        <v>0</v>
      </c>
      <c r="AR29" s="23">
        <f t="shared" si="17"/>
        <v>0</v>
      </c>
      <c r="AS29" s="12">
        <f t="shared" si="18"/>
        <v>1</v>
      </c>
      <c r="AT29" s="23">
        <f t="shared" si="19"/>
        <v>3.125E-2</v>
      </c>
      <c r="AU29" s="12">
        <f t="shared" si="20"/>
        <v>0</v>
      </c>
      <c r="AV29" s="23">
        <f t="shared" si="21"/>
        <v>0</v>
      </c>
      <c r="AW29" s="17">
        <f t="shared" si="81"/>
        <v>0</v>
      </c>
      <c r="AX29" s="18">
        <f t="shared" si="22"/>
        <v>0</v>
      </c>
      <c r="AY29" s="18">
        <f t="shared" si="23"/>
        <v>0</v>
      </c>
      <c r="AZ29" s="18">
        <f t="shared" si="24"/>
        <v>0</v>
      </c>
      <c r="BA29" s="18">
        <f t="shared" si="25"/>
        <v>0</v>
      </c>
      <c r="BB29" s="18">
        <f t="shared" si="26"/>
        <v>0</v>
      </c>
      <c r="BC29" s="18">
        <f t="shared" si="27"/>
        <v>0</v>
      </c>
      <c r="BD29" s="18">
        <f t="shared" si="28"/>
        <v>0</v>
      </c>
      <c r="BE29" s="18">
        <f t="shared" si="29"/>
        <v>0</v>
      </c>
      <c r="BF29" s="19">
        <f t="shared" si="30"/>
        <v>0</v>
      </c>
      <c r="BG29" s="17">
        <f t="shared" si="31"/>
        <v>0</v>
      </c>
      <c r="BH29" s="18">
        <f t="shared" si="32"/>
        <v>0</v>
      </c>
      <c r="BI29" s="18">
        <f t="shared" si="33"/>
        <v>0</v>
      </c>
      <c r="BJ29" s="18">
        <f t="shared" si="34"/>
        <v>0</v>
      </c>
      <c r="BK29" s="18">
        <f t="shared" si="35"/>
        <v>0</v>
      </c>
      <c r="BL29" s="18">
        <f t="shared" si="36"/>
        <v>0</v>
      </c>
      <c r="BM29" s="18">
        <f t="shared" si="37"/>
        <v>0</v>
      </c>
      <c r="BN29" s="18">
        <f t="shared" si="38"/>
        <v>0</v>
      </c>
      <c r="BO29" s="18">
        <f t="shared" si="39"/>
        <v>0</v>
      </c>
      <c r="BP29" s="19">
        <f t="shared" si="40"/>
        <v>0</v>
      </c>
      <c r="BQ29" s="17">
        <f t="shared" si="41"/>
        <v>0</v>
      </c>
      <c r="BR29" s="18">
        <f t="shared" si="42"/>
        <v>0</v>
      </c>
      <c r="BS29" s="18">
        <f t="shared" si="43"/>
        <v>0</v>
      </c>
      <c r="BT29" s="18">
        <f t="shared" si="44"/>
        <v>0</v>
      </c>
      <c r="BU29" s="18">
        <f t="shared" si="45"/>
        <v>0</v>
      </c>
      <c r="BV29" s="18">
        <f t="shared" si="46"/>
        <v>0</v>
      </c>
      <c r="BW29" s="18">
        <f t="shared" si="47"/>
        <v>0</v>
      </c>
      <c r="BX29" s="18">
        <f t="shared" si="48"/>
        <v>0</v>
      </c>
      <c r="BY29" s="18">
        <f t="shared" si="49"/>
        <v>0</v>
      </c>
      <c r="BZ29" s="19">
        <f t="shared" si="50"/>
        <v>0</v>
      </c>
      <c r="CA29" s="17">
        <f t="shared" si="51"/>
        <v>0</v>
      </c>
      <c r="CB29" s="18">
        <f t="shared" si="52"/>
        <v>0</v>
      </c>
      <c r="CC29" s="18">
        <f t="shared" si="53"/>
        <v>0</v>
      </c>
      <c r="CD29" s="18">
        <f t="shared" si="54"/>
        <v>0</v>
      </c>
      <c r="CE29" s="18">
        <f t="shared" si="55"/>
        <v>0</v>
      </c>
      <c r="CF29" s="18">
        <f t="shared" si="56"/>
        <v>0</v>
      </c>
      <c r="CG29" s="18">
        <f t="shared" si="57"/>
        <v>0</v>
      </c>
      <c r="CH29" s="18">
        <f t="shared" si="58"/>
        <v>0</v>
      </c>
      <c r="CI29" s="18">
        <f t="shared" si="59"/>
        <v>0</v>
      </c>
      <c r="CJ29" s="19">
        <f t="shared" si="60"/>
        <v>0</v>
      </c>
      <c r="CK29" s="17">
        <f t="shared" si="61"/>
        <v>0</v>
      </c>
      <c r="CL29" s="18">
        <f t="shared" si="62"/>
        <v>0</v>
      </c>
      <c r="CM29" s="18">
        <f t="shared" si="63"/>
        <v>0</v>
      </c>
      <c r="CN29" s="18">
        <f t="shared" si="64"/>
        <v>0</v>
      </c>
      <c r="CO29" s="18">
        <f t="shared" si="65"/>
        <v>0</v>
      </c>
      <c r="CP29" s="18">
        <f t="shared" si="66"/>
        <v>0</v>
      </c>
      <c r="CQ29" s="18">
        <f t="shared" si="67"/>
        <v>0</v>
      </c>
      <c r="CR29" s="18">
        <f t="shared" si="68"/>
        <v>0</v>
      </c>
      <c r="CS29" s="18">
        <f t="shared" si="69"/>
        <v>0</v>
      </c>
      <c r="CT29" s="19">
        <f t="shared" si="70"/>
        <v>0</v>
      </c>
      <c r="CU29" s="17">
        <f t="shared" si="71"/>
        <v>0</v>
      </c>
      <c r="CV29" s="18">
        <f t="shared" si="72"/>
        <v>0</v>
      </c>
      <c r="CW29" s="18">
        <f t="shared" si="73"/>
        <v>0</v>
      </c>
      <c r="CX29" s="18">
        <f t="shared" si="74"/>
        <v>0</v>
      </c>
      <c r="CY29" s="18">
        <f t="shared" si="75"/>
        <v>0</v>
      </c>
      <c r="CZ29" s="18">
        <f t="shared" si="76"/>
        <v>0</v>
      </c>
      <c r="DA29" s="18">
        <f t="shared" si="77"/>
        <v>0</v>
      </c>
      <c r="DB29" s="18">
        <f t="shared" si="78"/>
        <v>0</v>
      </c>
      <c r="DC29" s="18">
        <f t="shared" si="79"/>
        <v>0</v>
      </c>
      <c r="DD29" s="19">
        <f t="shared" si="80"/>
        <v>0</v>
      </c>
    </row>
    <row r="30" spans="1:108" x14ac:dyDescent="0.25">
      <c r="A30" s="89"/>
      <c r="B30" s="90"/>
      <c r="C30" s="80" t="s">
        <v>40</v>
      </c>
      <c r="D30" s="81" t="s">
        <v>40</v>
      </c>
      <c r="E30" s="80" t="s">
        <v>40</v>
      </c>
      <c r="F30" s="81"/>
      <c r="G30" s="21"/>
      <c r="H30" s="21"/>
      <c r="I30" s="80" t="s">
        <v>39</v>
      </c>
      <c r="J30" s="81" t="s">
        <v>40</v>
      </c>
      <c r="K30" s="80"/>
      <c r="L30" s="81"/>
      <c r="AH30" s="23">
        <f t="shared" si="7"/>
        <v>0</v>
      </c>
      <c r="AI30" s="12">
        <f t="shared" si="8"/>
        <v>0</v>
      </c>
      <c r="AJ30" s="23">
        <f t="shared" si="9"/>
        <v>0</v>
      </c>
      <c r="AK30" s="12">
        <f t="shared" si="10"/>
        <v>0</v>
      </c>
      <c r="AL30" s="23">
        <f t="shared" si="11"/>
        <v>0</v>
      </c>
      <c r="AM30" s="12">
        <f t="shared" si="12"/>
        <v>0</v>
      </c>
      <c r="AN30" s="23">
        <f t="shared" si="13"/>
        <v>0</v>
      </c>
      <c r="AO30" s="12">
        <f t="shared" si="14"/>
        <v>0</v>
      </c>
      <c r="AP30" s="23">
        <f t="shared" si="15"/>
        <v>0</v>
      </c>
      <c r="AQ30" s="12">
        <f t="shared" si="16"/>
        <v>0</v>
      </c>
      <c r="AR30" s="23">
        <f t="shared" si="17"/>
        <v>0</v>
      </c>
      <c r="AS30" s="12">
        <f t="shared" si="18"/>
        <v>0</v>
      </c>
      <c r="AT30" s="23">
        <f t="shared" si="19"/>
        <v>0</v>
      </c>
      <c r="AU30" s="12">
        <f t="shared" si="20"/>
        <v>0</v>
      </c>
      <c r="AV30" s="23">
        <f t="shared" si="21"/>
        <v>0</v>
      </c>
      <c r="AW30" s="17">
        <f t="shared" si="81"/>
        <v>0</v>
      </c>
      <c r="AX30" s="18">
        <f t="shared" si="22"/>
        <v>0</v>
      </c>
      <c r="AY30" s="18">
        <f t="shared" si="23"/>
        <v>0</v>
      </c>
      <c r="AZ30" s="18">
        <f t="shared" si="24"/>
        <v>0</v>
      </c>
      <c r="BA30" s="18">
        <f t="shared" si="25"/>
        <v>0</v>
      </c>
      <c r="BB30" s="18">
        <f t="shared" si="26"/>
        <v>0</v>
      </c>
      <c r="BC30" s="18">
        <f t="shared" si="27"/>
        <v>0</v>
      </c>
      <c r="BD30" s="18">
        <f t="shared" si="28"/>
        <v>0</v>
      </c>
      <c r="BE30" s="18">
        <f t="shared" si="29"/>
        <v>0</v>
      </c>
      <c r="BF30" s="19">
        <f t="shared" si="30"/>
        <v>0</v>
      </c>
      <c r="BG30" s="17">
        <f t="shared" si="31"/>
        <v>0</v>
      </c>
      <c r="BH30" s="18">
        <f t="shared" si="32"/>
        <v>0</v>
      </c>
      <c r="BI30" s="18">
        <f t="shared" si="33"/>
        <v>0</v>
      </c>
      <c r="BJ30" s="18">
        <f t="shared" si="34"/>
        <v>0</v>
      </c>
      <c r="BK30" s="18">
        <f t="shared" si="35"/>
        <v>0</v>
      </c>
      <c r="BL30" s="18">
        <f t="shared" si="36"/>
        <v>0</v>
      </c>
      <c r="BM30" s="18">
        <f t="shared" si="37"/>
        <v>0</v>
      </c>
      <c r="BN30" s="18">
        <f t="shared" si="38"/>
        <v>0</v>
      </c>
      <c r="BO30" s="18">
        <f t="shared" si="39"/>
        <v>0</v>
      </c>
      <c r="BP30" s="19">
        <f t="shared" si="40"/>
        <v>0</v>
      </c>
      <c r="BQ30" s="17">
        <f t="shared" si="41"/>
        <v>0</v>
      </c>
      <c r="BR30" s="18">
        <f t="shared" si="42"/>
        <v>0</v>
      </c>
      <c r="BS30" s="18">
        <f t="shared" si="43"/>
        <v>0</v>
      </c>
      <c r="BT30" s="18">
        <f t="shared" si="44"/>
        <v>0</v>
      </c>
      <c r="BU30" s="18">
        <f t="shared" si="45"/>
        <v>0</v>
      </c>
      <c r="BV30" s="18">
        <f t="shared" si="46"/>
        <v>0</v>
      </c>
      <c r="BW30" s="18">
        <f t="shared" si="47"/>
        <v>0</v>
      </c>
      <c r="BX30" s="18">
        <f t="shared" si="48"/>
        <v>0</v>
      </c>
      <c r="BY30" s="18">
        <f t="shared" si="49"/>
        <v>0</v>
      </c>
      <c r="BZ30" s="19">
        <f t="shared" si="50"/>
        <v>0</v>
      </c>
      <c r="CA30" s="17">
        <f t="shared" si="51"/>
        <v>0</v>
      </c>
      <c r="CB30" s="18">
        <f t="shared" si="52"/>
        <v>0</v>
      </c>
      <c r="CC30" s="18">
        <f t="shared" si="53"/>
        <v>0</v>
      </c>
      <c r="CD30" s="18">
        <f t="shared" si="54"/>
        <v>0</v>
      </c>
      <c r="CE30" s="18">
        <f t="shared" si="55"/>
        <v>0</v>
      </c>
      <c r="CF30" s="18">
        <f t="shared" si="56"/>
        <v>0</v>
      </c>
      <c r="CG30" s="18">
        <f t="shared" si="57"/>
        <v>0</v>
      </c>
      <c r="CH30" s="18">
        <f t="shared" si="58"/>
        <v>0</v>
      </c>
      <c r="CI30" s="18">
        <f t="shared" si="59"/>
        <v>0</v>
      </c>
      <c r="CJ30" s="19">
        <f t="shared" si="60"/>
        <v>0</v>
      </c>
      <c r="CK30" s="17">
        <f t="shared" si="61"/>
        <v>0</v>
      </c>
      <c r="CL30" s="18">
        <f t="shared" si="62"/>
        <v>0</v>
      </c>
      <c r="CM30" s="18">
        <f t="shared" si="63"/>
        <v>0</v>
      </c>
      <c r="CN30" s="18">
        <f t="shared" si="64"/>
        <v>0</v>
      </c>
      <c r="CO30" s="18">
        <f t="shared" si="65"/>
        <v>0</v>
      </c>
      <c r="CP30" s="18">
        <f t="shared" si="66"/>
        <v>0</v>
      </c>
      <c r="CQ30" s="18">
        <f t="shared" si="67"/>
        <v>0</v>
      </c>
      <c r="CR30" s="18">
        <f t="shared" si="68"/>
        <v>0</v>
      </c>
      <c r="CS30" s="18">
        <f t="shared" si="69"/>
        <v>0</v>
      </c>
      <c r="CT30" s="19">
        <f t="shared" si="70"/>
        <v>0</v>
      </c>
      <c r="CU30" s="17">
        <f t="shared" si="71"/>
        <v>0</v>
      </c>
      <c r="CV30" s="18">
        <f t="shared" si="72"/>
        <v>0</v>
      </c>
      <c r="CW30" s="18">
        <f t="shared" si="73"/>
        <v>0</v>
      </c>
      <c r="CX30" s="18">
        <f t="shared" si="74"/>
        <v>0</v>
      </c>
      <c r="CY30" s="18">
        <f t="shared" si="75"/>
        <v>0</v>
      </c>
      <c r="CZ30" s="18">
        <f t="shared" si="76"/>
        <v>0</v>
      </c>
      <c r="DA30" s="18">
        <f t="shared" si="77"/>
        <v>0</v>
      </c>
      <c r="DB30" s="18">
        <f t="shared" si="78"/>
        <v>0</v>
      </c>
      <c r="DC30" s="18">
        <f t="shared" si="79"/>
        <v>0</v>
      </c>
      <c r="DD30" s="19">
        <f t="shared" si="80"/>
        <v>0</v>
      </c>
    </row>
    <row r="31" spans="1:108" x14ac:dyDescent="0.25">
      <c r="A31" s="89">
        <v>0.59722222222222221</v>
      </c>
      <c r="B31" s="90">
        <v>0.62847222222222221</v>
      </c>
      <c r="C31" s="78" t="s">
        <v>64</v>
      </c>
      <c r="D31" s="79" t="s">
        <v>64</v>
      </c>
      <c r="E31" s="78" t="s">
        <v>64</v>
      </c>
      <c r="F31" s="79"/>
      <c r="G31" s="21"/>
      <c r="H31" s="21"/>
      <c r="I31" s="78" t="s">
        <v>25</v>
      </c>
      <c r="J31" s="79" t="s">
        <v>64</v>
      </c>
      <c r="K31" s="78"/>
      <c r="L31" s="79"/>
      <c r="AH31" s="23">
        <f t="shared" si="7"/>
        <v>3.125E-2</v>
      </c>
      <c r="AI31" s="12">
        <f t="shared" si="8"/>
        <v>0</v>
      </c>
      <c r="AJ31" s="23">
        <f t="shared" si="9"/>
        <v>0</v>
      </c>
      <c r="AK31" s="12">
        <f t="shared" si="10"/>
        <v>0</v>
      </c>
      <c r="AL31" s="23">
        <f t="shared" si="11"/>
        <v>0</v>
      </c>
      <c r="AM31" s="12">
        <f t="shared" si="12"/>
        <v>0</v>
      </c>
      <c r="AN31" s="23">
        <f t="shared" si="13"/>
        <v>0</v>
      </c>
      <c r="AO31" s="12">
        <f t="shared" si="14"/>
        <v>0</v>
      </c>
      <c r="AP31" s="23">
        <f t="shared" si="15"/>
        <v>0</v>
      </c>
      <c r="AQ31" s="12">
        <f t="shared" si="16"/>
        <v>0</v>
      </c>
      <c r="AR31" s="23">
        <f t="shared" si="17"/>
        <v>0</v>
      </c>
      <c r="AS31" s="12">
        <f t="shared" si="18"/>
        <v>1</v>
      </c>
      <c r="AT31" s="23">
        <f t="shared" si="19"/>
        <v>3.125E-2</v>
      </c>
      <c r="AU31" s="12">
        <f t="shared" si="20"/>
        <v>0</v>
      </c>
      <c r="AV31" s="23">
        <f t="shared" si="21"/>
        <v>0</v>
      </c>
      <c r="AW31" s="17">
        <f t="shared" si="81"/>
        <v>0</v>
      </c>
      <c r="AX31" s="18">
        <f t="shared" si="22"/>
        <v>0</v>
      </c>
      <c r="AY31" s="18">
        <f t="shared" si="23"/>
        <v>0</v>
      </c>
      <c r="AZ31" s="18">
        <f t="shared" si="24"/>
        <v>0</v>
      </c>
      <c r="BA31" s="18">
        <f t="shared" si="25"/>
        <v>0</v>
      </c>
      <c r="BB31" s="18">
        <f t="shared" si="26"/>
        <v>0</v>
      </c>
      <c r="BC31" s="18">
        <f t="shared" si="27"/>
        <v>0</v>
      </c>
      <c r="BD31" s="18">
        <f t="shared" si="28"/>
        <v>0</v>
      </c>
      <c r="BE31" s="18">
        <f t="shared" si="29"/>
        <v>0</v>
      </c>
      <c r="BF31" s="19">
        <f t="shared" si="30"/>
        <v>0</v>
      </c>
      <c r="BG31" s="17">
        <f t="shared" si="31"/>
        <v>0</v>
      </c>
      <c r="BH31" s="18">
        <f t="shared" si="32"/>
        <v>0</v>
      </c>
      <c r="BI31" s="18">
        <f t="shared" si="33"/>
        <v>0</v>
      </c>
      <c r="BJ31" s="18">
        <f t="shared" si="34"/>
        <v>0</v>
      </c>
      <c r="BK31" s="18">
        <f t="shared" si="35"/>
        <v>0</v>
      </c>
      <c r="BL31" s="18">
        <f t="shared" si="36"/>
        <v>0</v>
      </c>
      <c r="BM31" s="18">
        <f t="shared" si="37"/>
        <v>0</v>
      </c>
      <c r="BN31" s="18">
        <f t="shared" si="38"/>
        <v>0</v>
      </c>
      <c r="BO31" s="18">
        <f t="shared" si="39"/>
        <v>0</v>
      </c>
      <c r="BP31" s="19">
        <f t="shared" si="40"/>
        <v>0</v>
      </c>
      <c r="BQ31" s="17">
        <f t="shared" si="41"/>
        <v>0</v>
      </c>
      <c r="BR31" s="18">
        <f t="shared" si="42"/>
        <v>0</v>
      </c>
      <c r="BS31" s="18">
        <f t="shared" si="43"/>
        <v>0</v>
      </c>
      <c r="BT31" s="18">
        <f t="shared" si="44"/>
        <v>0</v>
      </c>
      <c r="BU31" s="18">
        <f t="shared" si="45"/>
        <v>0</v>
      </c>
      <c r="BV31" s="18">
        <f t="shared" si="46"/>
        <v>0</v>
      </c>
      <c r="BW31" s="18">
        <f t="shared" si="47"/>
        <v>0</v>
      </c>
      <c r="BX31" s="18">
        <f t="shared" si="48"/>
        <v>0</v>
      </c>
      <c r="BY31" s="18">
        <f t="shared" si="49"/>
        <v>0</v>
      </c>
      <c r="BZ31" s="19">
        <f t="shared" si="50"/>
        <v>0</v>
      </c>
      <c r="CA31" s="17">
        <f t="shared" si="51"/>
        <v>0</v>
      </c>
      <c r="CB31" s="18">
        <f t="shared" si="52"/>
        <v>0</v>
      </c>
      <c r="CC31" s="18">
        <f t="shared" si="53"/>
        <v>0</v>
      </c>
      <c r="CD31" s="18">
        <f t="shared" si="54"/>
        <v>0</v>
      </c>
      <c r="CE31" s="18">
        <f t="shared" si="55"/>
        <v>0</v>
      </c>
      <c r="CF31" s="18">
        <f t="shared" si="56"/>
        <v>0</v>
      </c>
      <c r="CG31" s="18">
        <f t="shared" si="57"/>
        <v>0</v>
      </c>
      <c r="CH31" s="18">
        <f t="shared" si="58"/>
        <v>0</v>
      </c>
      <c r="CI31" s="18">
        <f t="shared" si="59"/>
        <v>0</v>
      </c>
      <c r="CJ31" s="19">
        <f t="shared" si="60"/>
        <v>0</v>
      </c>
      <c r="CK31" s="17">
        <f t="shared" si="61"/>
        <v>0</v>
      </c>
      <c r="CL31" s="18">
        <f t="shared" si="62"/>
        <v>0</v>
      </c>
      <c r="CM31" s="18">
        <f t="shared" si="63"/>
        <v>0</v>
      </c>
      <c r="CN31" s="18">
        <f t="shared" si="64"/>
        <v>0</v>
      </c>
      <c r="CO31" s="18">
        <f t="shared" si="65"/>
        <v>0</v>
      </c>
      <c r="CP31" s="18">
        <f t="shared" si="66"/>
        <v>0</v>
      </c>
      <c r="CQ31" s="18">
        <f t="shared" si="67"/>
        <v>0</v>
      </c>
      <c r="CR31" s="18">
        <f t="shared" si="68"/>
        <v>0</v>
      </c>
      <c r="CS31" s="18">
        <f t="shared" si="69"/>
        <v>0</v>
      </c>
      <c r="CT31" s="19">
        <f t="shared" si="70"/>
        <v>0</v>
      </c>
      <c r="CU31" s="17">
        <f t="shared" si="71"/>
        <v>0</v>
      </c>
      <c r="CV31" s="18">
        <f t="shared" si="72"/>
        <v>0</v>
      </c>
      <c r="CW31" s="18">
        <f t="shared" si="73"/>
        <v>0</v>
      </c>
      <c r="CX31" s="18">
        <f t="shared" si="74"/>
        <v>0</v>
      </c>
      <c r="CY31" s="18">
        <f t="shared" si="75"/>
        <v>0</v>
      </c>
      <c r="CZ31" s="18">
        <f t="shared" si="76"/>
        <v>0</v>
      </c>
      <c r="DA31" s="18">
        <f t="shared" si="77"/>
        <v>0</v>
      </c>
      <c r="DB31" s="18">
        <f t="shared" si="78"/>
        <v>0</v>
      </c>
      <c r="DC31" s="18">
        <f t="shared" si="79"/>
        <v>0</v>
      </c>
      <c r="DD31" s="19">
        <f t="shared" si="80"/>
        <v>0</v>
      </c>
    </row>
    <row r="32" spans="1:108" x14ac:dyDescent="0.25">
      <c r="A32" s="89"/>
      <c r="B32" s="90"/>
      <c r="C32" s="80" t="s">
        <v>40</v>
      </c>
      <c r="D32" s="81" t="s">
        <v>40</v>
      </c>
      <c r="E32" s="80" t="s">
        <v>40</v>
      </c>
      <c r="F32" s="81"/>
      <c r="G32" s="21"/>
      <c r="H32" s="21"/>
      <c r="I32" s="80" t="s">
        <v>39</v>
      </c>
      <c r="J32" s="81" t="s">
        <v>40</v>
      </c>
      <c r="K32" s="80"/>
      <c r="L32" s="81"/>
      <c r="AH32" s="23">
        <f t="shared" si="7"/>
        <v>0</v>
      </c>
      <c r="AI32" s="12">
        <f t="shared" si="8"/>
        <v>0</v>
      </c>
      <c r="AJ32" s="23">
        <f t="shared" si="9"/>
        <v>0</v>
      </c>
      <c r="AK32" s="12">
        <f t="shared" si="10"/>
        <v>0</v>
      </c>
      <c r="AL32" s="23">
        <f t="shared" si="11"/>
        <v>0</v>
      </c>
      <c r="AM32" s="12">
        <f t="shared" si="12"/>
        <v>0</v>
      </c>
      <c r="AN32" s="23">
        <f t="shared" si="13"/>
        <v>0</v>
      </c>
      <c r="AO32" s="12">
        <f t="shared" si="14"/>
        <v>0</v>
      </c>
      <c r="AP32" s="23">
        <f t="shared" si="15"/>
        <v>0</v>
      </c>
      <c r="AQ32" s="12">
        <f t="shared" si="16"/>
        <v>0</v>
      </c>
      <c r="AR32" s="23">
        <f t="shared" si="17"/>
        <v>0</v>
      </c>
      <c r="AS32" s="12">
        <f t="shared" si="18"/>
        <v>0</v>
      </c>
      <c r="AT32" s="23">
        <f t="shared" si="19"/>
        <v>0</v>
      </c>
      <c r="AU32" s="12">
        <f t="shared" si="20"/>
        <v>0</v>
      </c>
      <c r="AV32" s="23">
        <f t="shared" si="21"/>
        <v>0</v>
      </c>
      <c r="AW32" s="17">
        <f t="shared" si="81"/>
        <v>0</v>
      </c>
      <c r="AX32" s="18">
        <f t="shared" si="22"/>
        <v>0</v>
      </c>
      <c r="AY32" s="18">
        <f t="shared" si="23"/>
        <v>0</v>
      </c>
      <c r="AZ32" s="18">
        <f t="shared" si="24"/>
        <v>0</v>
      </c>
      <c r="BA32" s="18">
        <f t="shared" si="25"/>
        <v>0</v>
      </c>
      <c r="BB32" s="18">
        <f t="shared" si="26"/>
        <v>0</v>
      </c>
      <c r="BC32" s="18">
        <f t="shared" si="27"/>
        <v>0</v>
      </c>
      <c r="BD32" s="18">
        <f t="shared" si="28"/>
        <v>0</v>
      </c>
      <c r="BE32" s="18">
        <f t="shared" si="29"/>
        <v>0</v>
      </c>
      <c r="BF32" s="19">
        <f t="shared" si="30"/>
        <v>0</v>
      </c>
      <c r="BG32" s="17">
        <f t="shared" si="31"/>
        <v>0</v>
      </c>
      <c r="BH32" s="18">
        <f t="shared" si="32"/>
        <v>0</v>
      </c>
      <c r="BI32" s="18">
        <f t="shared" si="33"/>
        <v>0</v>
      </c>
      <c r="BJ32" s="18">
        <f t="shared" si="34"/>
        <v>0</v>
      </c>
      <c r="BK32" s="18">
        <f t="shared" si="35"/>
        <v>0</v>
      </c>
      <c r="BL32" s="18">
        <f t="shared" si="36"/>
        <v>0</v>
      </c>
      <c r="BM32" s="18">
        <f t="shared" si="37"/>
        <v>0</v>
      </c>
      <c r="BN32" s="18">
        <f t="shared" si="38"/>
        <v>0</v>
      </c>
      <c r="BO32" s="18">
        <f t="shared" si="39"/>
        <v>0</v>
      </c>
      <c r="BP32" s="19">
        <f t="shared" si="40"/>
        <v>0</v>
      </c>
      <c r="BQ32" s="17">
        <f t="shared" si="41"/>
        <v>0</v>
      </c>
      <c r="BR32" s="18">
        <f t="shared" si="42"/>
        <v>0</v>
      </c>
      <c r="BS32" s="18">
        <f t="shared" si="43"/>
        <v>0</v>
      </c>
      <c r="BT32" s="18">
        <f t="shared" si="44"/>
        <v>0</v>
      </c>
      <c r="BU32" s="18">
        <f t="shared" si="45"/>
        <v>0</v>
      </c>
      <c r="BV32" s="18">
        <f t="shared" si="46"/>
        <v>0</v>
      </c>
      <c r="BW32" s="18">
        <f t="shared" si="47"/>
        <v>0</v>
      </c>
      <c r="BX32" s="18">
        <f t="shared" si="48"/>
        <v>0</v>
      </c>
      <c r="BY32" s="18">
        <f t="shared" si="49"/>
        <v>0</v>
      </c>
      <c r="BZ32" s="19">
        <f t="shared" si="50"/>
        <v>0</v>
      </c>
      <c r="CA32" s="17">
        <f t="shared" si="51"/>
        <v>0</v>
      </c>
      <c r="CB32" s="18">
        <f t="shared" si="52"/>
        <v>0</v>
      </c>
      <c r="CC32" s="18">
        <f t="shared" si="53"/>
        <v>0</v>
      </c>
      <c r="CD32" s="18">
        <f t="shared" si="54"/>
        <v>0</v>
      </c>
      <c r="CE32" s="18">
        <f t="shared" si="55"/>
        <v>0</v>
      </c>
      <c r="CF32" s="18">
        <f t="shared" si="56"/>
        <v>0</v>
      </c>
      <c r="CG32" s="18">
        <f t="shared" si="57"/>
        <v>0</v>
      </c>
      <c r="CH32" s="18">
        <f t="shared" si="58"/>
        <v>0</v>
      </c>
      <c r="CI32" s="18">
        <f t="shared" si="59"/>
        <v>0</v>
      </c>
      <c r="CJ32" s="19">
        <f t="shared" si="60"/>
        <v>0</v>
      </c>
      <c r="CK32" s="17">
        <f t="shared" si="61"/>
        <v>0</v>
      </c>
      <c r="CL32" s="18">
        <f t="shared" si="62"/>
        <v>0</v>
      </c>
      <c r="CM32" s="18">
        <f t="shared" si="63"/>
        <v>0</v>
      </c>
      <c r="CN32" s="18">
        <f t="shared" si="64"/>
        <v>0</v>
      </c>
      <c r="CO32" s="18">
        <f t="shared" si="65"/>
        <v>0</v>
      </c>
      <c r="CP32" s="18">
        <f t="shared" si="66"/>
        <v>0</v>
      </c>
      <c r="CQ32" s="18">
        <f t="shared" si="67"/>
        <v>0</v>
      </c>
      <c r="CR32" s="18">
        <f t="shared" si="68"/>
        <v>0</v>
      </c>
      <c r="CS32" s="18">
        <f t="shared" si="69"/>
        <v>0</v>
      </c>
      <c r="CT32" s="19">
        <f t="shared" si="70"/>
        <v>0</v>
      </c>
      <c r="CU32" s="17">
        <f t="shared" si="71"/>
        <v>0</v>
      </c>
      <c r="CV32" s="18">
        <f t="shared" si="72"/>
        <v>0</v>
      </c>
      <c r="CW32" s="18">
        <f t="shared" si="73"/>
        <v>0</v>
      </c>
      <c r="CX32" s="18">
        <f t="shared" si="74"/>
        <v>0</v>
      </c>
      <c r="CY32" s="18">
        <f t="shared" si="75"/>
        <v>0</v>
      </c>
      <c r="CZ32" s="18">
        <f t="shared" si="76"/>
        <v>0</v>
      </c>
      <c r="DA32" s="18">
        <f t="shared" si="77"/>
        <v>0</v>
      </c>
      <c r="DB32" s="18">
        <f t="shared" si="78"/>
        <v>0</v>
      </c>
      <c r="DC32" s="18">
        <f t="shared" si="79"/>
        <v>0</v>
      </c>
      <c r="DD32" s="19">
        <f t="shared" si="80"/>
        <v>0</v>
      </c>
    </row>
    <row r="33" spans="1:108" x14ac:dyDescent="0.25">
      <c r="A33" s="89">
        <v>0.62847222222222221</v>
      </c>
      <c r="B33" s="90">
        <v>0.63888888888888895</v>
      </c>
      <c r="C33" s="78" t="s">
        <v>26</v>
      </c>
      <c r="D33" s="79" t="s">
        <v>26</v>
      </c>
      <c r="E33" s="78" t="s">
        <v>26</v>
      </c>
      <c r="F33" s="79" t="s">
        <v>26</v>
      </c>
      <c r="G33" s="21"/>
      <c r="H33" s="21"/>
      <c r="I33" s="78"/>
      <c r="J33" s="79"/>
      <c r="K33" s="78"/>
      <c r="L33" s="79"/>
      <c r="AH33" s="23">
        <f t="shared" si="7"/>
        <v>1.0416666666666741E-2</v>
      </c>
      <c r="AI33" s="12">
        <f t="shared" si="8"/>
        <v>0</v>
      </c>
      <c r="AJ33" s="23">
        <f t="shared" si="9"/>
        <v>0</v>
      </c>
      <c r="AK33" s="12">
        <f t="shared" si="10"/>
        <v>0</v>
      </c>
      <c r="AL33" s="23">
        <f t="shared" si="11"/>
        <v>0</v>
      </c>
      <c r="AM33" s="12">
        <f t="shared" si="12"/>
        <v>0</v>
      </c>
      <c r="AN33" s="23">
        <f t="shared" si="13"/>
        <v>0</v>
      </c>
      <c r="AO33" s="12">
        <f t="shared" si="14"/>
        <v>0</v>
      </c>
      <c r="AP33" s="23">
        <f t="shared" si="15"/>
        <v>0</v>
      </c>
      <c r="AQ33" s="12">
        <f t="shared" si="16"/>
        <v>0</v>
      </c>
      <c r="AR33" s="23">
        <f t="shared" si="17"/>
        <v>0</v>
      </c>
      <c r="AS33" s="12">
        <f t="shared" si="18"/>
        <v>0</v>
      </c>
      <c r="AT33" s="23">
        <f t="shared" si="19"/>
        <v>0</v>
      </c>
      <c r="AU33" s="12">
        <f t="shared" si="20"/>
        <v>0</v>
      </c>
      <c r="AV33" s="23">
        <f t="shared" si="21"/>
        <v>0</v>
      </c>
      <c r="AW33" s="17">
        <f t="shared" si="81"/>
        <v>0</v>
      </c>
      <c r="AX33" s="18">
        <f t="shared" si="22"/>
        <v>0</v>
      </c>
      <c r="AY33" s="18">
        <f t="shared" si="23"/>
        <v>0</v>
      </c>
      <c r="AZ33" s="18">
        <f t="shared" si="24"/>
        <v>0</v>
      </c>
      <c r="BA33" s="18">
        <f t="shared" si="25"/>
        <v>0</v>
      </c>
      <c r="BB33" s="18">
        <f t="shared" si="26"/>
        <v>0</v>
      </c>
      <c r="BC33" s="18">
        <f t="shared" si="27"/>
        <v>0</v>
      </c>
      <c r="BD33" s="18">
        <f t="shared" si="28"/>
        <v>0</v>
      </c>
      <c r="BE33" s="18">
        <f t="shared" si="29"/>
        <v>0</v>
      </c>
      <c r="BF33" s="19">
        <f t="shared" si="30"/>
        <v>0</v>
      </c>
      <c r="BG33" s="17">
        <f t="shared" si="31"/>
        <v>0</v>
      </c>
      <c r="BH33" s="18">
        <f t="shared" si="32"/>
        <v>0</v>
      </c>
      <c r="BI33" s="18">
        <f t="shared" si="33"/>
        <v>0</v>
      </c>
      <c r="BJ33" s="18">
        <f t="shared" si="34"/>
        <v>0</v>
      </c>
      <c r="BK33" s="18">
        <f t="shared" si="35"/>
        <v>0</v>
      </c>
      <c r="BL33" s="18">
        <f t="shared" si="36"/>
        <v>0</v>
      </c>
      <c r="BM33" s="18">
        <f t="shared" si="37"/>
        <v>0</v>
      </c>
      <c r="BN33" s="18">
        <f t="shared" si="38"/>
        <v>0</v>
      </c>
      <c r="BO33" s="18">
        <f t="shared" si="39"/>
        <v>0</v>
      </c>
      <c r="BP33" s="19">
        <f t="shared" si="40"/>
        <v>0</v>
      </c>
      <c r="BQ33" s="17">
        <f t="shared" si="41"/>
        <v>0</v>
      </c>
      <c r="BR33" s="18">
        <f t="shared" si="42"/>
        <v>0</v>
      </c>
      <c r="BS33" s="18">
        <f t="shared" si="43"/>
        <v>0</v>
      </c>
      <c r="BT33" s="18">
        <f t="shared" si="44"/>
        <v>0</v>
      </c>
      <c r="BU33" s="18">
        <f t="shared" si="45"/>
        <v>0</v>
      </c>
      <c r="BV33" s="18">
        <f t="shared" si="46"/>
        <v>0</v>
      </c>
      <c r="BW33" s="18">
        <f t="shared" si="47"/>
        <v>0</v>
      </c>
      <c r="BX33" s="18">
        <f t="shared" si="48"/>
        <v>0</v>
      </c>
      <c r="BY33" s="18">
        <f t="shared" si="49"/>
        <v>0</v>
      </c>
      <c r="BZ33" s="19">
        <f t="shared" si="50"/>
        <v>0</v>
      </c>
      <c r="CA33" s="17">
        <f t="shared" si="51"/>
        <v>0</v>
      </c>
      <c r="CB33" s="18">
        <f t="shared" si="52"/>
        <v>0</v>
      </c>
      <c r="CC33" s="18">
        <f t="shared" si="53"/>
        <v>0</v>
      </c>
      <c r="CD33" s="18">
        <f t="shared" si="54"/>
        <v>0</v>
      </c>
      <c r="CE33" s="18">
        <f t="shared" si="55"/>
        <v>0</v>
      </c>
      <c r="CF33" s="18">
        <f t="shared" si="56"/>
        <v>0</v>
      </c>
      <c r="CG33" s="18">
        <f t="shared" si="57"/>
        <v>0</v>
      </c>
      <c r="CH33" s="18">
        <f t="shared" si="58"/>
        <v>0</v>
      </c>
      <c r="CI33" s="18">
        <f t="shared" si="59"/>
        <v>0</v>
      </c>
      <c r="CJ33" s="19">
        <f t="shared" si="60"/>
        <v>0</v>
      </c>
      <c r="CK33" s="17">
        <f t="shared" si="61"/>
        <v>0</v>
      </c>
      <c r="CL33" s="18">
        <f t="shared" si="62"/>
        <v>0</v>
      </c>
      <c r="CM33" s="18">
        <f t="shared" si="63"/>
        <v>0</v>
      </c>
      <c r="CN33" s="18">
        <f t="shared" si="64"/>
        <v>0</v>
      </c>
      <c r="CO33" s="18">
        <f t="shared" si="65"/>
        <v>0</v>
      </c>
      <c r="CP33" s="18">
        <f t="shared" si="66"/>
        <v>0</v>
      </c>
      <c r="CQ33" s="18">
        <f t="shared" si="67"/>
        <v>0</v>
      </c>
      <c r="CR33" s="18">
        <f t="shared" si="68"/>
        <v>0</v>
      </c>
      <c r="CS33" s="18">
        <f t="shared" si="69"/>
        <v>0</v>
      </c>
      <c r="CT33" s="19">
        <f t="shared" si="70"/>
        <v>0</v>
      </c>
      <c r="CU33" s="17">
        <f t="shared" si="71"/>
        <v>0</v>
      </c>
      <c r="CV33" s="18">
        <f t="shared" si="72"/>
        <v>0</v>
      </c>
      <c r="CW33" s="18">
        <f t="shared" si="73"/>
        <v>0</v>
      </c>
      <c r="CX33" s="18">
        <f t="shared" si="74"/>
        <v>0</v>
      </c>
      <c r="CY33" s="18">
        <f t="shared" si="75"/>
        <v>0</v>
      </c>
      <c r="CZ33" s="18">
        <f t="shared" si="76"/>
        <v>0</v>
      </c>
      <c r="DA33" s="18">
        <f t="shared" si="77"/>
        <v>0</v>
      </c>
      <c r="DB33" s="18">
        <f t="shared" si="78"/>
        <v>0</v>
      </c>
      <c r="DC33" s="18">
        <f t="shared" si="79"/>
        <v>0</v>
      </c>
      <c r="DD33" s="19">
        <f t="shared" si="80"/>
        <v>0</v>
      </c>
    </row>
    <row r="34" spans="1:108" x14ac:dyDescent="0.25">
      <c r="A34" s="89"/>
      <c r="B34" s="90"/>
      <c r="C34" s="80" t="s">
        <v>21</v>
      </c>
      <c r="D34" s="81" t="s">
        <v>21</v>
      </c>
      <c r="E34" s="80" t="s">
        <v>21</v>
      </c>
      <c r="F34" s="81" t="s">
        <v>21</v>
      </c>
      <c r="G34" s="21"/>
      <c r="H34" s="21"/>
      <c r="I34" s="80"/>
      <c r="J34" s="81"/>
      <c r="K34" s="80"/>
      <c r="L34" s="81"/>
      <c r="AH34" s="23">
        <f t="shared" si="7"/>
        <v>0</v>
      </c>
      <c r="AI34" s="12">
        <f t="shared" si="8"/>
        <v>0</v>
      </c>
      <c r="AJ34" s="23">
        <f t="shared" si="9"/>
        <v>0</v>
      </c>
      <c r="AK34" s="12">
        <f t="shared" si="10"/>
        <v>0</v>
      </c>
      <c r="AL34" s="23">
        <f t="shared" si="11"/>
        <v>0</v>
      </c>
      <c r="AM34" s="12">
        <f t="shared" si="12"/>
        <v>0</v>
      </c>
      <c r="AN34" s="23">
        <f t="shared" si="13"/>
        <v>0</v>
      </c>
      <c r="AO34" s="12">
        <f t="shared" si="14"/>
        <v>0</v>
      </c>
      <c r="AP34" s="23">
        <f t="shared" si="15"/>
        <v>0</v>
      </c>
      <c r="AQ34" s="12">
        <f t="shared" si="16"/>
        <v>0</v>
      </c>
      <c r="AR34" s="23">
        <f t="shared" si="17"/>
        <v>0</v>
      </c>
      <c r="AS34" s="12">
        <f t="shared" si="18"/>
        <v>0</v>
      </c>
      <c r="AT34" s="23">
        <f t="shared" si="19"/>
        <v>0</v>
      </c>
      <c r="AU34" s="12">
        <f t="shared" si="20"/>
        <v>0</v>
      </c>
      <c r="AV34" s="23">
        <f t="shared" si="21"/>
        <v>0</v>
      </c>
      <c r="AW34" s="17">
        <f t="shared" si="81"/>
        <v>0</v>
      </c>
      <c r="AX34" s="18">
        <f t="shared" si="22"/>
        <v>0</v>
      </c>
      <c r="AY34" s="18">
        <f t="shared" si="23"/>
        <v>0</v>
      </c>
      <c r="AZ34" s="18">
        <f t="shared" si="24"/>
        <v>0</v>
      </c>
      <c r="BA34" s="18">
        <f t="shared" si="25"/>
        <v>0</v>
      </c>
      <c r="BB34" s="18">
        <f t="shared" si="26"/>
        <v>0</v>
      </c>
      <c r="BC34" s="18">
        <f t="shared" si="27"/>
        <v>0</v>
      </c>
      <c r="BD34" s="18">
        <f t="shared" si="28"/>
        <v>0</v>
      </c>
      <c r="BE34" s="18">
        <f t="shared" si="29"/>
        <v>0</v>
      </c>
      <c r="BF34" s="19">
        <f t="shared" si="30"/>
        <v>0</v>
      </c>
      <c r="BG34" s="17">
        <f t="shared" si="31"/>
        <v>0</v>
      </c>
      <c r="BH34" s="18">
        <f t="shared" si="32"/>
        <v>0</v>
      </c>
      <c r="BI34" s="18">
        <f t="shared" si="33"/>
        <v>0</v>
      </c>
      <c r="BJ34" s="18">
        <f t="shared" si="34"/>
        <v>0</v>
      </c>
      <c r="BK34" s="18">
        <f t="shared" si="35"/>
        <v>0</v>
      </c>
      <c r="BL34" s="18">
        <f t="shared" si="36"/>
        <v>0</v>
      </c>
      <c r="BM34" s="18">
        <f t="shared" si="37"/>
        <v>0</v>
      </c>
      <c r="BN34" s="18">
        <f t="shared" si="38"/>
        <v>0</v>
      </c>
      <c r="BO34" s="18">
        <f t="shared" si="39"/>
        <v>0</v>
      </c>
      <c r="BP34" s="19">
        <f t="shared" si="40"/>
        <v>0</v>
      </c>
      <c r="BQ34" s="17">
        <f t="shared" si="41"/>
        <v>0</v>
      </c>
      <c r="BR34" s="18">
        <f t="shared" si="42"/>
        <v>0</v>
      </c>
      <c r="BS34" s="18">
        <f t="shared" si="43"/>
        <v>0</v>
      </c>
      <c r="BT34" s="18">
        <f t="shared" si="44"/>
        <v>0</v>
      </c>
      <c r="BU34" s="18">
        <f t="shared" si="45"/>
        <v>0</v>
      </c>
      <c r="BV34" s="18">
        <f t="shared" si="46"/>
        <v>0</v>
      </c>
      <c r="BW34" s="18">
        <f t="shared" si="47"/>
        <v>0</v>
      </c>
      <c r="BX34" s="18">
        <f t="shared" si="48"/>
        <v>0</v>
      </c>
      <c r="BY34" s="18">
        <f t="shared" si="49"/>
        <v>0</v>
      </c>
      <c r="BZ34" s="19">
        <f t="shared" si="50"/>
        <v>0</v>
      </c>
      <c r="CA34" s="17">
        <f t="shared" si="51"/>
        <v>0</v>
      </c>
      <c r="CB34" s="18">
        <f t="shared" si="52"/>
        <v>0</v>
      </c>
      <c r="CC34" s="18">
        <f t="shared" si="53"/>
        <v>0</v>
      </c>
      <c r="CD34" s="18">
        <f t="shared" si="54"/>
        <v>0</v>
      </c>
      <c r="CE34" s="18">
        <f t="shared" si="55"/>
        <v>0</v>
      </c>
      <c r="CF34" s="18">
        <f t="shared" si="56"/>
        <v>0</v>
      </c>
      <c r="CG34" s="18">
        <f t="shared" si="57"/>
        <v>0</v>
      </c>
      <c r="CH34" s="18">
        <f t="shared" si="58"/>
        <v>0</v>
      </c>
      <c r="CI34" s="18">
        <f t="shared" si="59"/>
        <v>0</v>
      </c>
      <c r="CJ34" s="19">
        <f t="shared" si="60"/>
        <v>0</v>
      </c>
      <c r="CK34" s="17">
        <f t="shared" si="61"/>
        <v>0</v>
      </c>
      <c r="CL34" s="18">
        <f t="shared" si="62"/>
        <v>0</v>
      </c>
      <c r="CM34" s="18">
        <f t="shared" si="63"/>
        <v>0</v>
      </c>
      <c r="CN34" s="18">
        <f t="shared" si="64"/>
        <v>0</v>
      </c>
      <c r="CO34" s="18">
        <f t="shared" si="65"/>
        <v>0</v>
      </c>
      <c r="CP34" s="18">
        <f t="shared" si="66"/>
        <v>0</v>
      </c>
      <c r="CQ34" s="18">
        <f t="shared" si="67"/>
        <v>0</v>
      </c>
      <c r="CR34" s="18">
        <f t="shared" si="68"/>
        <v>0</v>
      </c>
      <c r="CS34" s="18">
        <f t="shared" si="69"/>
        <v>0</v>
      </c>
      <c r="CT34" s="19">
        <f t="shared" si="70"/>
        <v>0</v>
      </c>
      <c r="CU34" s="17">
        <f t="shared" si="71"/>
        <v>0</v>
      </c>
      <c r="CV34" s="18">
        <f t="shared" si="72"/>
        <v>0</v>
      </c>
      <c r="CW34" s="18">
        <f t="shared" si="73"/>
        <v>0</v>
      </c>
      <c r="CX34" s="18">
        <f t="shared" si="74"/>
        <v>0</v>
      </c>
      <c r="CY34" s="18">
        <f t="shared" si="75"/>
        <v>0</v>
      </c>
      <c r="CZ34" s="18">
        <f t="shared" si="76"/>
        <v>0</v>
      </c>
      <c r="DA34" s="18">
        <f t="shared" si="77"/>
        <v>0</v>
      </c>
      <c r="DB34" s="18">
        <f t="shared" si="78"/>
        <v>0</v>
      </c>
      <c r="DC34" s="18">
        <f t="shared" si="79"/>
        <v>0</v>
      </c>
      <c r="DD34" s="19">
        <f t="shared" si="80"/>
        <v>0</v>
      </c>
    </row>
    <row r="35" spans="1:108" x14ac:dyDescent="0.25">
      <c r="A35" s="89">
        <v>0.63888888888888895</v>
      </c>
      <c r="B35" s="90">
        <v>0.67013888888888884</v>
      </c>
      <c r="C35" s="78" t="s">
        <v>24</v>
      </c>
      <c r="D35" s="79" t="s">
        <v>24</v>
      </c>
      <c r="E35" s="78" t="s">
        <v>58</v>
      </c>
      <c r="F35" s="79"/>
      <c r="G35" s="21"/>
      <c r="H35" s="21"/>
      <c r="I35" s="78"/>
      <c r="J35" s="79"/>
      <c r="K35" s="78"/>
      <c r="L35" s="79"/>
      <c r="AH35" s="23">
        <f t="shared" si="7"/>
        <v>3.1249999999999889E-2</v>
      </c>
      <c r="AI35" s="12">
        <f t="shared" si="8"/>
        <v>0</v>
      </c>
      <c r="AJ35" s="23">
        <f t="shared" si="9"/>
        <v>0</v>
      </c>
      <c r="AK35" s="12">
        <f t="shared" si="10"/>
        <v>0</v>
      </c>
      <c r="AL35" s="23">
        <f t="shared" si="11"/>
        <v>0</v>
      </c>
      <c r="AM35" s="12">
        <f t="shared" si="12"/>
        <v>0</v>
      </c>
      <c r="AN35" s="23">
        <f t="shared" si="13"/>
        <v>0</v>
      </c>
      <c r="AO35" s="12">
        <f t="shared" si="14"/>
        <v>0</v>
      </c>
      <c r="AP35" s="23">
        <f t="shared" si="15"/>
        <v>0</v>
      </c>
      <c r="AQ35" s="12">
        <f t="shared" si="16"/>
        <v>0</v>
      </c>
      <c r="AR35" s="23">
        <f t="shared" si="17"/>
        <v>0</v>
      </c>
      <c r="AS35" s="12">
        <f t="shared" si="18"/>
        <v>0</v>
      </c>
      <c r="AT35" s="23">
        <f t="shared" si="19"/>
        <v>0</v>
      </c>
      <c r="AU35" s="12">
        <f t="shared" si="20"/>
        <v>0</v>
      </c>
      <c r="AV35" s="23">
        <f t="shared" si="21"/>
        <v>0</v>
      </c>
      <c r="AW35" s="17">
        <f t="shared" si="81"/>
        <v>0</v>
      </c>
      <c r="AX35" s="18">
        <f t="shared" si="22"/>
        <v>0</v>
      </c>
      <c r="AY35" s="18">
        <f t="shared" si="23"/>
        <v>0</v>
      </c>
      <c r="AZ35" s="18">
        <f t="shared" si="24"/>
        <v>0</v>
      </c>
      <c r="BA35" s="18">
        <f t="shared" si="25"/>
        <v>0</v>
      </c>
      <c r="BB35" s="18">
        <f t="shared" si="26"/>
        <v>0</v>
      </c>
      <c r="BC35" s="18">
        <f t="shared" si="27"/>
        <v>0</v>
      </c>
      <c r="BD35" s="18">
        <f t="shared" si="28"/>
        <v>0</v>
      </c>
      <c r="BE35" s="18">
        <f t="shared" si="29"/>
        <v>0</v>
      </c>
      <c r="BF35" s="19">
        <f t="shared" si="30"/>
        <v>0</v>
      </c>
      <c r="BG35" s="17">
        <f t="shared" si="31"/>
        <v>0</v>
      </c>
      <c r="BH35" s="18">
        <f t="shared" si="32"/>
        <v>0</v>
      </c>
      <c r="BI35" s="18">
        <f t="shared" si="33"/>
        <v>0</v>
      </c>
      <c r="BJ35" s="18">
        <f t="shared" si="34"/>
        <v>0</v>
      </c>
      <c r="BK35" s="18">
        <f t="shared" si="35"/>
        <v>0</v>
      </c>
      <c r="BL35" s="18">
        <f t="shared" si="36"/>
        <v>0</v>
      </c>
      <c r="BM35" s="18">
        <f t="shared" si="37"/>
        <v>0</v>
      </c>
      <c r="BN35" s="18">
        <f t="shared" si="38"/>
        <v>0</v>
      </c>
      <c r="BO35" s="18">
        <f t="shared" si="39"/>
        <v>0</v>
      </c>
      <c r="BP35" s="19">
        <f t="shared" si="40"/>
        <v>0</v>
      </c>
      <c r="BQ35" s="17">
        <f t="shared" si="41"/>
        <v>0</v>
      </c>
      <c r="BR35" s="18">
        <f t="shared" si="42"/>
        <v>0</v>
      </c>
      <c r="BS35" s="18">
        <f t="shared" si="43"/>
        <v>0</v>
      </c>
      <c r="BT35" s="18">
        <f t="shared" si="44"/>
        <v>0</v>
      </c>
      <c r="BU35" s="18">
        <f t="shared" si="45"/>
        <v>0</v>
      </c>
      <c r="BV35" s="18">
        <f t="shared" si="46"/>
        <v>0</v>
      </c>
      <c r="BW35" s="18">
        <f t="shared" si="47"/>
        <v>0</v>
      </c>
      <c r="BX35" s="18">
        <f t="shared" si="48"/>
        <v>0</v>
      </c>
      <c r="BY35" s="18">
        <f t="shared" si="49"/>
        <v>0</v>
      </c>
      <c r="BZ35" s="19">
        <f t="shared" si="50"/>
        <v>0</v>
      </c>
      <c r="CA35" s="17">
        <f t="shared" si="51"/>
        <v>0</v>
      </c>
      <c r="CB35" s="18">
        <f t="shared" si="52"/>
        <v>0</v>
      </c>
      <c r="CC35" s="18">
        <f t="shared" si="53"/>
        <v>0</v>
      </c>
      <c r="CD35" s="18">
        <f t="shared" si="54"/>
        <v>0</v>
      </c>
      <c r="CE35" s="18">
        <f t="shared" si="55"/>
        <v>0</v>
      </c>
      <c r="CF35" s="18">
        <f t="shared" si="56"/>
        <v>0</v>
      </c>
      <c r="CG35" s="18">
        <f t="shared" si="57"/>
        <v>0</v>
      </c>
      <c r="CH35" s="18">
        <f t="shared" si="58"/>
        <v>0</v>
      </c>
      <c r="CI35" s="18">
        <f t="shared" si="59"/>
        <v>0</v>
      </c>
      <c r="CJ35" s="19">
        <f t="shared" si="60"/>
        <v>0</v>
      </c>
      <c r="CK35" s="17">
        <f t="shared" si="61"/>
        <v>0</v>
      </c>
      <c r="CL35" s="18">
        <f t="shared" si="62"/>
        <v>0</v>
      </c>
      <c r="CM35" s="18">
        <f t="shared" si="63"/>
        <v>0</v>
      </c>
      <c r="CN35" s="18">
        <f t="shared" si="64"/>
        <v>0</v>
      </c>
      <c r="CO35" s="18">
        <f t="shared" si="65"/>
        <v>0</v>
      </c>
      <c r="CP35" s="18">
        <f t="shared" si="66"/>
        <v>0</v>
      </c>
      <c r="CQ35" s="18">
        <f t="shared" si="67"/>
        <v>0</v>
      </c>
      <c r="CR35" s="18">
        <f t="shared" si="68"/>
        <v>0</v>
      </c>
      <c r="CS35" s="18">
        <f t="shared" si="69"/>
        <v>0</v>
      </c>
      <c r="CT35" s="19">
        <f t="shared" si="70"/>
        <v>0</v>
      </c>
      <c r="CU35" s="17">
        <f t="shared" si="71"/>
        <v>0</v>
      </c>
      <c r="CV35" s="18">
        <f t="shared" si="72"/>
        <v>0</v>
      </c>
      <c r="CW35" s="18">
        <f t="shared" si="73"/>
        <v>0</v>
      </c>
      <c r="CX35" s="18">
        <f t="shared" si="74"/>
        <v>0</v>
      </c>
      <c r="CY35" s="18">
        <f t="shared" si="75"/>
        <v>0</v>
      </c>
      <c r="CZ35" s="18">
        <f t="shared" si="76"/>
        <v>0</v>
      </c>
      <c r="DA35" s="18">
        <f t="shared" si="77"/>
        <v>0</v>
      </c>
      <c r="DB35" s="18">
        <f t="shared" si="78"/>
        <v>0</v>
      </c>
      <c r="DC35" s="18">
        <f t="shared" si="79"/>
        <v>0</v>
      </c>
      <c r="DD35" s="19">
        <f t="shared" si="80"/>
        <v>0</v>
      </c>
    </row>
    <row r="36" spans="1:108" x14ac:dyDescent="0.25">
      <c r="A36" s="89"/>
      <c r="B36" s="90"/>
      <c r="C36" s="80" t="s">
        <v>39</v>
      </c>
      <c r="D36" s="81" t="s">
        <v>39</v>
      </c>
      <c r="E36" s="80" t="s">
        <v>40</v>
      </c>
      <c r="F36" s="81"/>
      <c r="G36" s="21"/>
      <c r="H36" s="21"/>
      <c r="I36" s="80"/>
      <c r="J36" s="81"/>
      <c r="K36" s="80"/>
      <c r="L36" s="81"/>
      <c r="AH36" s="23">
        <f t="shared" si="7"/>
        <v>0</v>
      </c>
      <c r="AI36" s="12">
        <f t="shared" si="8"/>
        <v>0</v>
      </c>
      <c r="AJ36" s="23">
        <f t="shared" si="9"/>
        <v>0</v>
      </c>
      <c r="AK36" s="12">
        <f t="shared" si="10"/>
        <v>0</v>
      </c>
      <c r="AL36" s="23">
        <f t="shared" si="11"/>
        <v>0</v>
      </c>
      <c r="AM36" s="12">
        <f t="shared" si="12"/>
        <v>0</v>
      </c>
      <c r="AN36" s="23">
        <f t="shared" si="13"/>
        <v>0</v>
      </c>
      <c r="AO36" s="12">
        <f t="shared" si="14"/>
        <v>0</v>
      </c>
      <c r="AP36" s="23">
        <f t="shared" si="15"/>
        <v>0</v>
      </c>
      <c r="AQ36" s="12">
        <f t="shared" si="16"/>
        <v>0</v>
      </c>
      <c r="AR36" s="23">
        <f t="shared" si="17"/>
        <v>0</v>
      </c>
      <c r="AS36" s="12">
        <f t="shared" si="18"/>
        <v>0</v>
      </c>
      <c r="AT36" s="23">
        <f t="shared" si="19"/>
        <v>0</v>
      </c>
      <c r="AU36" s="12">
        <f t="shared" si="20"/>
        <v>0</v>
      </c>
      <c r="AV36" s="23">
        <f t="shared" si="21"/>
        <v>0</v>
      </c>
      <c r="AW36" s="17">
        <f t="shared" si="81"/>
        <v>0</v>
      </c>
      <c r="AX36" s="18">
        <f t="shared" si="22"/>
        <v>0</v>
      </c>
      <c r="AY36" s="18">
        <f t="shared" si="23"/>
        <v>0</v>
      </c>
      <c r="AZ36" s="18">
        <f t="shared" si="24"/>
        <v>0</v>
      </c>
      <c r="BA36" s="18">
        <f t="shared" si="25"/>
        <v>0</v>
      </c>
      <c r="BB36" s="18">
        <f t="shared" si="26"/>
        <v>0</v>
      </c>
      <c r="BC36" s="18">
        <f t="shared" si="27"/>
        <v>0</v>
      </c>
      <c r="BD36" s="18">
        <f t="shared" si="28"/>
        <v>0</v>
      </c>
      <c r="BE36" s="18">
        <f t="shared" si="29"/>
        <v>0</v>
      </c>
      <c r="BF36" s="19">
        <f t="shared" si="30"/>
        <v>0</v>
      </c>
      <c r="BG36" s="17">
        <f t="shared" si="31"/>
        <v>0</v>
      </c>
      <c r="BH36" s="18">
        <f t="shared" si="32"/>
        <v>0</v>
      </c>
      <c r="BI36" s="18">
        <f t="shared" si="33"/>
        <v>0</v>
      </c>
      <c r="BJ36" s="18">
        <f t="shared" si="34"/>
        <v>0</v>
      </c>
      <c r="BK36" s="18">
        <f t="shared" si="35"/>
        <v>0</v>
      </c>
      <c r="BL36" s="18">
        <f t="shared" si="36"/>
        <v>0</v>
      </c>
      <c r="BM36" s="18">
        <f t="shared" si="37"/>
        <v>0</v>
      </c>
      <c r="BN36" s="18">
        <f t="shared" si="38"/>
        <v>0</v>
      </c>
      <c r="BO36" s="18">
        <f t="shared" si="39"/>
        <v>0</v>
      </c>
      <c r="BP36" s="19">
        <f t="shared" si="40"/>
        <v>0</v>
      </c>
      <c r="BQ36" s="17">
        <f t="shared" si="41"/>
        <v>0</v>
      </c>
      <c r="BR36" s="18">
        <f t="shared" si="42"/>
        <v>0</v>
      </c>
      <c r="BS36" s="18">
        <f t="shared" si="43"/>
        <v>0</v>
      </c>
      <c r="BT36" s="18">
        <f t="shared" si="44"/>
        <v>0</v>
      </c>
      <c r="BU36" s="18">
        <f t="shared" si="45"/>
        <v>0</v>
      </c>
      <c r="BV36" s="18">
        <f t="shared" si="46"/>
        <v>0</v>
      </c>
      <c r="BW36" s="18">
        <f t="shared" si="47"/>
        <v>0</v>
      </c>
      <c r="BX36" s="18">
        <f t="shared" si="48"/>
        <v>0</v>
      </c>
      <c r="BY36" s="18">
        <f t="shared" si="49"/>
        <v>0</v>
      </c>
      <c r="BZ36" s="19">
        <f t="shared" si="50"/>
        <v>0</v>
      </c>
      <c r="CA36" s="17">
        <f t="shared" si="51"/>
        <v>0</v>
      </c>
      <c r="CB36" s="18">
        <f t="shared" si="52"/>
        <v>0</v>
      </c>
      <c r="CC36" s="18">
        <f t="shared" si="53"/>
        <v>0</v>
      </c>
      <c r="CD36" s="18">
        <f t="shared" si="54"/>
        <v>0</v>
      </c>
      <c r="CE36" s="18">
        <f t="shared" si="55"/>
        <v>0</v>
      </c>
      <c r="CF36" s="18">
        <f t="shared" si="56"/>
        <v>0</v>
      </c>
      <c r="CG36" s="18">
        <f t="shared" si="57"/>
        <v>0</v>
      </c>
      <c r="CH36" s="18">
        <f t="shared" si="58"/>
        <v>0</v>
      </c>
      <c r="CI36" s="18">
        <f t="shared" si="59"/>
        <v>0</v>
      </c>
      <c r="CJ36" s="19">
        <f t="shared" si="60"/>
        <v>0</v>
      </c>
      <c r="CK36" s="17">
        <f t="shared" si="61"/>
        <v>0</v>
      </c>
      <c r="CL36" s="18">
        <f t="shared" si="62"/>
        <v>0</v>
      </c>
      <c r="CM36" s="18">
        <f t="shared" si="63"/>
        <v>0</v>
      </c>
      <c r="CN36" s="18">
        <f t="shared" si="64"/>
        <v>0</v>
      </c>
      <c r="CO36" s="18">
        <f t="shared" si="65"/>
        <v>0</v>
      </c>
      <c r="CP36" s="18">
        <f t="shared" si="66"/>
        <v>0</v>
      </c>
      <c r="CQ36" s="18">
        <f t="shared" si="67"/>
        <v>0</v>
      </c>
      <c r="CR36" s="18">
        <f t="shared" si="68"/>
        <v>0</v>
      </c>
      <c r="CS36" s="18">
        <f t="shared" si="69"/>
        <v>0</v>
      </c>
      <c r="CT36" s="19">
        <f t="shared" si="70"/>
        <v>0</v>
      </c>
      <c r="CU36" s="17">
        <f t="shared" si="71"/>
        <v>0</v>
      </c>
      <c r="CV36" s="18">
        <f t="shared" si="72"/>
        <v>0</v>
      </c>
      <c r="CW36" s="18">
        <f t="shared" si="73"/>
        <v>0</v>
      </c>
      <c r="CX36" s="18">
        <f t="shared" si="74"/>
        <v>0</v>
      </c>
      <c r="CY36" s="18">
        <f t="shared" si="75"/>
        <v>0</v>
      </c>
      <c r="CZ36" s="18">
        <f t="shared" si="76"/>
        <v>0</v>
      </c>
      <c r="DA36" s="18">
        <f t="shared" si="77"/>
        <v>0</v>
      </c>
      <c r="DB36" s="18">
        <f t="shared" si="78"/>
        <v>0</v>
      </c>
      <c r="DC36" s="18">
        <f t="shared" si="79"/>
        <v>0</v>
      </c>
      <c r="DD36" s="19">
        <f t="shared" si="80"/>
        <v>0</v>
      </c>
    </row>
    <row r="37" spans="1:108" x14ac:dyDescent="0.25">
      <c r="A37" s="89">
        <v>0.67361111111111116</v>
      </c>
      <c r="B37" s="90">
        <v>0.67708333333333337</v>
      </c>
      <c r="C37" s="78"/>
      <c r="D37" s="79"/>
      <c r="E37" s="78"/>
      <c r="F37" s="79"/>
      <c r="G37" s="21"/>
      <c r="H37" s="21"/>
      <c r="I37" s="78"/>
      <c r="J37" s="79"/>
      <c r="K37" s="78"/>
      <c r="L37" s="79"/>
      <c r="AH37" s="23">
        <f t="shared" si="7"/>
        <v>3.4722222222222099E-3</v>
      </c>
      <c r="AI37" s="12">
        <f t="shared" si="8"/>
        <v>0</v>
      </c>
      <c r="AJ37" s="23">
        <f t="shared" si="9"/>
        <v>0</v>
      </c>
      <c r="AK37" s="12">
        <f t="shared" si="10"/>
        <v>0</v>
      </c>
      <c r="AL37" s="23">
        <f t="shared" si="11"/>
        <v>0</v>
      </c>
      <c r="AM37" s="12">
        <f t="shared" si="12"/>
        <v>0</v>
      </c>
      <c r="AN37" s="23">
        <f t="shared" si="13"/>
        <v>0</v>
      </c>
      <c r="AO37" s="12">
        <f t="shared" si="14"/>
        <v>0</v>
      </c>
      <c r="AP37" s="23">
        <f t="shared" si="15"/>
        <v>0</v>
      </c>
      <c r="AQ37" s="12">
        <f t="shared" si="16"/>
        <v>0</v>
      </c>
      <c r="AR37" s="23">
        <f t="shared" si="17"/>
        <v>0</v>
      </c>
      <c r="AS37" s="12">
        <f t="shared" si="18"/>
        <v>0</v>
      </c>
      <c r="AT37" s="23">
        <f t="shared" si="19"/>
        <v>0</v>
      </c>
      <c r="AU37" s="12">
        <f t="shared" si="20"/>
        <v>0</v>
      </c>
      <c r="AV37" s="23">
        <f t="shared" si="21"/>
        <v>0</v>
      </c>
      <c r="AW37" s="17">
        <f t="shared" si="81"/>
        <v>0</v>
      </c>
      <c r="AX37" s="18">
        <f t="shared" si="22"/>
        <v>0</v>
      </c>
      <c r="AY37" s="18">
        <f t="shared" si="23"/>
        <v>0</v>
      </c>
      <c r="AZ37" s="18">
        <f t="shared" si="24"/>
        <v>0</v>
      </c>
      <c r="BA37" s="18">
        <f t="shared" si="25"/>
        <v>0</v>
      </c>
      <c r="BB37" s="18">
        <f t="shared" si="26"/>
        <v>0</v>
      </c>
      <c r="BC37" s="18">
        <f t="shared" si="27"/>
        <v>0</v>
      </c>
      <c r="BD37" s="18">
        <f t="shared" si="28"/>
        <v>0</v>
      </c>
      <c r="BE37" s="18">
        <f t="shared" si="29"/>
        <v>0</v>
      </c>
      <c r="BF37" s="19">
        <f t="shared" si="30"/>
        <v>0</v>
      </c>
      <c r="BG37" s="17">
        <f t="shared" si="31"/>
        <v>0</v>
      </c>
      <c r="BH37" s="18">
        <f t="shared" si="32"/>
        <v>0</v>
      </c>
      <c r="BI37" s="18">
        <f t="shared" si="33"/>
        <v>0</v>
      </c>
      <c r="BJ37" s="18">
        <f t="shared" si="34"/>
        <v>0</v>
      </c>
      <c r="BK37" s="18">
        <f t="shared" si="35"/>
        <v>0</v>
      </c>
      <c r="BL37" s="18">
        <f t="shared" si="36"/>
        <v>0</v>
      </c>
      <c r="BM37" s="18">
        <f t="shared" si="37"/>
        <v>0</v>
      </c>
      <c r="BN37" s="18">
        <f t="shared" si="38"/>
        <v>0</v>
      </c>
      <c r="BO37" s="18">
        <f t="shared" si="39"/>
        <v>0</v>
      </c>
      <c r="BP37" s="19">
        <f t="shared" si="40"/>
        <v>0</v>
      </c>
      <c r="BQ37" s="17">
        <f t="shared" si="41"/>
        <v>0</v>
      </c>
      <c r="BR37" s="18">
        <f t="shared" si="42"/>
        <v>0</v>
      </c>
      <c r="BS37" s="18">
        <f t="shared" si="43"/>
        <v>0</v>
      </c>
      <c r="BT37" s="18">
        <f t="shared" si="44"/>
        <v>0</v>
      </c>
      <c r="BU37" s="18">
        <f t="shared" si="45"/>
        <v>0</v>
      </c>
      <c r="BV37" s="18">
        <f t="shared" si="46"/>
        <v>0</v>
      </c>
      <c r="BW37" s="18">
        <f t="shared" si="47"/>
        <v>0</v>
      </c>
      <c r="BX37" s="18">
        <f t="shared" si="48"/>
        <v>0</v>
      </c>
      <c r="BY37" s="18">
        <f t="shared" si="49"/>
        <v>0</v>
      </c>
      <c r="BZ37" s="19">
        <f t="shared" si="50"/>
        <v>0</v>
      </c>
      <c r="CA37" s="17">
        <f t="shared" si="51"/>
        <v>0</v>
      </c>
      <c r="CB37" s="18">
        <f t="shared" si="52"/>
        <v>0</v>
      </c>
      <c r="CC37" s="18">
        <f t="shared" si="53"/>
        <v>0</v>
      </c>
      <c r="CD37" s="18">
        <f t="shared" si="54"/>
        <v>0</v>
      </c>
      <c r="CE37" s="18">
        <f t="shared" si="55"/>
        <v>0</v>
      </c>
      <c r="CF37" s="18">
        <f t="shared" si="56"/>
        <v>0</v>
      </c>
      <c r="CG37" s="18">
        <f t="shared" si="57"/>
        <v>0</v>
      </c>
      <c r="CH37" s="18">
        <f t="shared" si="58"/>
        <v>0</v>
      </c>
      <c r="CI37" s="18">
        <f t="shared" si="59"/>
        <v>0</v>
      </c>
      <c r="CJ37" s="19">
        <f t="shared" si="60"/>
        <v>0</v>
      </c>
      <c r="CK37" s="17">
        <f t="shared" si="61"/>
        <v>0</v>
      </c>
      <c r="CL37" s="18">
        <f t="shared" si="62"/>
        <v>0</v>
      </c>
      <c r="CM37" s="18">
        <f t="shared" si="63"/>
        <v>0</v>
      </c>
      <c r="CN37" s="18">
        <f t="shared" si="64"/>
        <v>0</v>
      </c>
      <c r="CO37" s="18">
        <f t="shared" si="65"/>
        <v>0</v>
      </c>
      <c r="CP37" s="18">
        <f t="shared" si="66"/>
        <v>0</v>
      </c>
      <c r="CQ37" s="18">
        <f t="shared" si="67"/>
        <v>0</v>
      </c>
      <c r="CR37" s="18">
        <f t="shared" si="68"/>
        <v>0</v>
      </c>
      <c r="CS37" s="18">
        <f t="shared" si="69"/>
        <v>0</v>
      </c>
      <c r="CT37" s="19">
        <f t="shared" si="70"/>
        <v>0</v>
      </c>
      <c r="CU37" s="17">
        <f t="shared" si="71"/>
        <v>0</v>
      </c>
      <c r="CV37" s="18">
        <f t="shared" si="72"/>
        <v>0</v>
      </c>
      <c r="CW37" s="18">
        <f t="shared" si="73"/>
        <v>0</v>
      </c>
      <c r="CX37" s="18">
        <f t="shared" si="74"/>
        <v>0</v>
      </c>
      <c r="CY37" s="18">
        <f t="shared" si="75"/>
        <v>0</v>
      </c>
      <c r="CZ37" s="18">
        <f t="shared" si="76"/>
        <v>0</v>
      </c>
      <c r="DA37" s="18">
        <f t="shared" si="77"/>
        <v>0</v>
      </c>
      <c r="DB37" s="18">
        <f t="shared" si="78"/>
        <v>0</v>
      </c>
      <c r="DC37" s="18">
        <f t="shared" si="79"/>
        <v>0</v>
      </c>
      <c r="DD37" s="19">
        <f t="shared" si="80"/>
        <v>0</v>
      </c>
    </row>
    <row r="38" spans="1:108" x14ac:dyDescent="0.25">
      <c r="A38" s="89"/>
      <c r="B38" s="90"/>
      <c r="C38" s="80"/>
      <c r="D38" s="81"/>
      <c r="E38" s="80"/>
      <c r="F38" s="81"/>
      <c r="G38" s="21"/>
      <c r="H38" s="21"/>
      <c r="I38" s="80"/>
      <c r="J38" s="81"/>
      <c r="K38" s="80"/>
      <c r="L38" s="81"/>
      <c r="AH38" s="23">
        <f t="shared" si="7"/>
        <v>0</v>
      </c>
      <c r="AI38" s="12">
        <f t="shared" si="8"/>
        <v>0</v>
      </c>
      <c r="AJ38" s="23">
        <f t="shared" si="9"/>
        <v>0</v>
      </c>
      <c r="AK38" s="12">
        <f t="shared" si="10"/>
        <v>0</v>
      </c>
      <c r="AL38" s="23">
        <f t="shared" si="11"/>
        <v>0</v>
      </c>
      <c r="AM38" s="12">
        <f t="shared" si="12"/>
        <v>0</v>
      </c>
      <c r="AN38" s="23">
        <f t="shared" si="13"/>
        <v>0</v>
      </c>
      <c r="AO38" s="12">
        <f t="shared" si="14"/>
        <v>0</v>
      </c>
      <c r="AP38" s="23">
        <f t="shared" si="15"/>
        <v>0</v>
      </c>
      <c r="AQ38" s="12">
        <f t="shared" si="16"/>
        <v>0</v>
      </c>
      <c r="AR38" s="23">
        <f t="shared" si="17"/>
        <v>0</v>
      </c>
      <c r="AS38" s="12">
        <f t="shared" si="18"/>
        <v>0</v>
      </c>
      <c r="AT38" s="23">
        <f t="shared" si="19"/>
        <v>0</v>
      </c>
      <c r="AU38" s="12">
        <f t="shared" si="20"/>
        <v>0</v>
      </c>
      <c r="AV38" s="23">
        <f t="shared" si="21"/>
        <v>0</v>
      </c>
      <c r="AW38" s="17">
        <f t="shared" si="81"/>
        <v>0</v>
      </c>
      <c r="AX38" s="18">
        <f t="shared" si="22"/>
        <v>0</v>
      </c>
      <c r="AY38" s="18">
        <f t="shared" si="23"/>
        <v>0</v>
      </c>
      <c r="AZ38" s="18">
        <f t="shared" si="24"/>
        <v>0</v>
      </c>
      <c r="BA38" s="18">
        <f t="shared" si="25"/>
        <v>0</v>
      </c>
      <c r="BB38" s="18">
        <f t="shared" si="26"/>
        <v>0</v>
      </c>
      <c r="BC38" s="18">
        <f t="shared" si="27"/>
        <v>0</v>
      </c>
      <c r="BD38" s="18">
        <f t="shared" si="28"/>
        <v>0</v>
      </c>
      <c r="BE38" s="18">
        <f t="shared" si="29"/>
        <v>0</v>
      </c>
      <c r="BF38" s="19">
        <f t="shared" si="30"/>
        <v>0</v>
      </c>
      <c r="BG38" s="17">
        <f t="shared" si="31"/>
        <v>0</v>
      </c>
      <c r="BH38" s="18">
        <f t="shared" si="32"/>
        <v>0</v>
      </c>
      <c r="BI38" s="18">
        <f t="shared" si="33"/>
        <v>0</v>
      </c>
      <c r="BJ38" s="18">
        <f t="shared" si="34"/>
        <v>0</v>
      </c>
      <c r="BK38" s="18">
        <f t="shared" si="35"/>
        <v>0</v>
      </c>
      <c r="BL38" s="18">
        <f t="shared" si="36"/>
        <v>0</v>
      </c>
      <c r="BM38" s="18">
        <f t="shared" si="37"/>
        <v>0</v>
      </c>
      <c r="BN38" s="18">
        <f t="shared" si="38"/>
        <v>0</v>
      </c>
      <c r="BO38" s="18">
        <f t="shared" si="39"/>
        <v>0</v>
      </c>
      <c r="BP38" s="19">
        <f t="shared" si="40"/>
        <v>0</v>
      </c>
      <c r="BQ38" s="17">
        <f t="shared" si="41"/>
        <v>0</v>
      </c>
      <c r="BR38" s="18">
        <f t="shared" si="42"/>
        <v>0</v>
      </c>
      <c r="BS38" s="18">
        <f t="shared" si="43"/>
        <v>0</v>
      </c>
      <c r="BT38" s="18">
        <f t="shared" si="44"/>
        <v>0</v>
      </c>
      <c r="BU38" s="18">
        <f t="shared" si="45"/>
        <v>0</v>
      </c>
      <c r="BV38" s="18">
        <f t="shared" si="46"/>
        <v>0</v>
      </c>
      <c r="BW38" s="18">
        <f t="shared" si="47"/>
        <v>0</v>
      </c>
      <c r="BX38" s="18">
        <f t="shared" si="48"/>
        <v>0</v>
      </c>
      <c r="BY38" s="18">
        <f t="shared" si="49"/>
        <v>0</v>
      </c>
      <c r="BZ38" s="19">
        <f t="shared" si="50"/>
        <v>0</v>
      </c>
      <c r="CA38" s="17">
        <f t="shared" si="51"/>
        <v>0</v>
      </c>
      <c r="CB38" s="18">
        <f t="shared" si="52"/>
        <v>0</v>
      </c>
      <c r="CC38" s="18">
        <f t="shared" si="53"/>
        <v>0</v>
      </c>
      <c r="CD38" s="18">
        <f t="shared" si="54"/>
        <v>0</v>
      </c>
      <c r="CE38" s="18">
        <f t="shared" si="55"/>
        <v>0</v>
      </c>
      <c r="CF38" s="18">
        <f t="shared" si="56"/>
        <v>0</v>
      </c>
      <c r="CG38" s="18">
        <f t="shared" si="57"/>
        <v>0</v>
      </c>
      <c r="CH38" s="18">
        <f t="shared" si="58"/>
        <v>0</v>
      </c>
      <c r="CI38" s="18">
        <f t="shared" si="59"/>
        <v>0</v>
      </c>
      <c r="CJ38" s="19">
        <f t="shared" si="60"/>
        <v>0</v>
      </c>
      <c r="CK38" s="17">
        <f t="shared" si="61"/>
        <v>0</v>
      </c>
      <c r="CL38" s="18">
        <f t="shared" si="62"/>
        <v>0</v>
      </c>
      <c r="CM38" s="18">
        <f t="shared" si="63"/>
        <v>0</v>
      </c>
      <c r="CN38" s="18">
        <f t="shared" si="64"/>
        <v>0</v>
      </c>
      <c r="CO38" s="18">
        <f t="shared" si="65"/>
        <v>0</v>
      </c>
      <c r="CP38" s="18">
        <f t="shared" si="66"/>
        <v>0</v>
      </c>
      <c r="CQ38" s="18">
        <f t="shared" si="67"/>
        <v>0</v>
      </c>
      <c r="CR38" s="18">
        <f t="shared" si="68"/>
        <v>0</v>
      </c>
      <c r="CS38" s="18">
        <f t="shared" si="69"/>
        <v>0</v>
      </c>
      <c r="CT38" s="19">
        <f t="shared" si="70"/>
        <v>0</v>
      </c>
      <c r="CU38" s="17">
        <f t="shared" si="71"/>
        <v>0</v>
      </c>
      <c r="CV38" s="18">
        <f t="shared" si="72"/>
        <v>0</v>
      </c>
      <c r="CW38" s="18">
        <f t="shared" si="73"/>
        <v>0</v>
      </c>
      <c r="CX38" s="18">
        <f t="shared" si="74"/>
        <v>0</v>
      </c>
      <c r="CY38" s="18">
        <f t="shared" si="75"/>
        <v>0</v>
      </c>
      <c r="CZ38" s="18">
        <f t="shared" si="76"/>
        <v>0</v>
      </c>
      <c r="DA38" s="18">
        <f t="shared" si="77"/>
        <v>0</v>
      </c>
      <c r="DB38" s="18">
        <f t="shared" si="78"/>
        <v>0</v>
      </c>
      <c r="DC38" s="18">
        <f t="shared" si="79"/>
        <v>0</v>
      </c>
      <c r="DD38" s="19">
        <f t="shared" si="80"/>
        <v>0</v>
      </c>
    </row>
    <row r="39" spans="1:108" x14ac:dyDescent="0.25">
      <c r="A39" s="89">
        <v>0.67708333333333337</v>
      </c>
      <c r="B39" s="90">
        <v>0.70833333333333337</v>
      </c>
      <c r="C39" s="78"/>
      <c r="D39" s="79"/>
      <c r="E39" s="78"/>
      <c r="F39" s="79"/>
      <c r="G39" s="21"/>
      <c r="H39" s="21"/>
      <c r="I39" s="78"/>
      <c r="J39" s="79"/>
      <c r="K39" s="78"/>
      <c r="L39" s="79"/>
      <c r="AH39" s="23">
        <f t="shared" si="7"/>
        <v>3.125E-2</v>
      </c>
      <c r="AI39" s="12">
        <f t="shared" si="8"/>
        <v>0</v>
      </c>
      <c r="AJ39" s="23">
        <f t="shared" si="9"/>
        <v>0</v>
      </c>
      <c r="AK39" s="12">
        <f t="shared" si="10"/>
        <v>0</v>
      </c>
      <c r="AL39" s="23">
        <f t="shared" si="11"/>
        <v>0</v>
      </c>
      <c r="AM39" s="12">
        <f t="shared" si="12"/>
        <v>0</v>
      </c>
      <c r="AN39" s="23">
        <f t="shared" si="13"/>
        <v>0</v>
      </c>
      <c r="AO39" s="12">
        <f t="shared" si="14"/>
        <v>0</v>
      </c>
      <c r="AP39" s="23">
        <f t="shared" si="15"/>
        <v>0</v>
      </c>
      <c r="AQ39" s="12">
        <f t="shared" si="16"/>
        <v>0</v>
      </c>
      <c r="AR39" s="23">
        <f t="shared" si="17"/>
        <v>0</v>
      </c>
      <c r="AS39" s="12">
        <f t="shared" si="18"/>
        <v>0</v>
      </c>
      <c r="AT39" s="23">
        <f t="shared" si="19"/>
        <v>0</v>
      </c>
      <c r="AU39" s="12">
        <f t="shared" si="20"/>
        <v>0</v>
      </c>
      <c r="AV39" s="23">
        <f t="shared" si="21"/>
        <v>0</v>
      </c>
      <c r="AW39" s="17">
        <f t="shared" si="81"/>
        <v>0</v>
      </c>
      <c r="AX39" s="18">
        <f t="shared" si="22"/>
        <v>0</v>
      </c>
      <c r="AY39" s="18">
        <f t="shared" si="23"/>
        <v>0</v>
      </c>
      <c r="AZ39" s="18">
        <f t="shared" si="24"/>
        <v>0</v>
      </c>
      <c r="BA39" s="18">
        <f t="shared" si="25"/>
        <v>0</v>
      </c>
      <c r="BB39" s="18">
        <f t="shared" si="26"/>
        <v>0</v>
      </c>
      <c r="BC39" s="18">
        <f t="shared" si="27"/>
        <v>0</v>
      </c>
      <c r="BD39" s="18">
        <f t="shared" si="28"/>
        <v>0</v>
      </c>
      <c r="BE39" s="18">
        <f t="shared" si="29"/>
        <v>0</v>
      </c>
      <c r="BF39" s="19">
        <f t="shared" si="30"/>
        <v>0</v>
      </c>
      <c r="BG39" s="17">
        <f t="shared" si="31"/>
        <v>0</v>
      </c>
      <c r="BH39" s="18">
        <f t="shared" si="32"/>
        <v>0</v>
      </c>
      <c r="BI39" s="18">
        <f t="shared" si="33"/>
        <v>0</v>
      </c>
      <c r="BJ39" s="18">
        <f t="shared" si="34"/>
        <v>0</v>
      </c>
      <c r="BK39" s="18">
        <f t="shared" si="35"/>
        <v>0</v>
      </c>
      <c r="BL39" s="18">
        <f t="shared" si="36"/>
        <v>0</v>
      </c>
      <c r="BM39" s="18">
        <f t="shared" si="37"/>
        <v>0</v>
      </c>
      <c r="BN39" s="18">
        <f t="shared" si="38"/>
        <v>0</v>
      </c>
      <c r="BO39" s="18">
        <f t="shared" si="39"/>
        <v>0</v>
      </c>
      <c r="BP39" s="19">
        <f t="shared" si="40"/>
        <v>0</v>
      </c>
      <c r="BQ39" s="17">
        <f t="shared" si="41"/>
        <v>0</v>
      </c>
      <c r="BR39" s="18">
        <f t="shared" si="42"/>
        <v>0</v>
      </c>
      <c r="BS39" s="18">
        <f t="shared" si="43"/>
        <v>0</v>
      </c>
      <c r="BT39" s="18">
        <f t="shared" si="44"/>
        <v>0</v>
      </c>
      <c r="BU39" s="18">
        <f t="shared" si="45"/>
        <v>0</v>
      </c>
      <c r="BV39" s="18">
        <f t="shared" si="46"/>
        <v>0</v>
      </c>
      <c r="BW39" s="18">
        <f t="shared" si="47"/>
        <v>0</v>
      </c>
      <c r="BX39" s="18">
        <f t="shared" si="48"/>
        <v>0</v>
      </c>
      <c r="BY39" s="18">
        <f t="shared" si="49"/>
        <v>0</v>
      </c>
      <c r="BZ39" s="19">
        <f t="shared" si="50"/>
        <v>0</v>
      </c>
      <c r="CA39" s="17">
        <f t="shared" si="51"/>
        <v>0</v>
      </c>
      <c r="CB39" s="18">
        <f t="shared" si="52"/>
        <v>0</v>
      </c>
      <c r="CC39" s="18">
        <f t="shared" si="53"/>
        <v>0</v>
      </c>
      <c r="CD39" s="18">
        <f t="shared" si="54"/>
        <v>0</v>
      </c>
      <c r="CE39" s="18">
        <f t="shared" si="55"/>
        <v>0</v>
      </c>
      <c r="CF39" s="18">
        <f t="shared" si="56"/>
        <v>0</v>
      </c>
      <c r="CG39" s="18">
        <f t="shared" si="57"/>
        <v>0</v>
      </c>
      <c r="CH39" s="18">
        <f t="shared" si="58"/>
        <v>0</v>
      </c>
      <c r="CI39" s="18">
        <f t="shared" si="59"/>
        <v>0</v>
      </c>
      <c r="CJ39" s="19">
        <f t="shared" si="60"/>
        <v>0</v>
      </c>
      <c r="CK39" s="17">
        <f t="shared" si="61"/>
        <v>0</v>
      </c>
      <c r="CL39" s="18">
        <f t="shared" si="62"/>
        <v>0</v>
      </c>
      <c r="CM39" s="18">
        <f t="shared" si="63"/>
        <v>0</v>
      </c>
      <c r="CN39" s="18">
        <f t="shared" si="64"/>
        <v>0</v>
      </c>
      <c r="CO39" s="18">
        <f t="shared" si="65"/>
        <v>0</v>
      </c>
      <c r="CP39" s="18">
        <f t="shared" si="66"/>
        <v>0</v>
      </c>
      <c r="CQ39" s="18">
        <f t="shared" si="67"/>
        <v>0</v>
      </c>
      <c r="CR39" s="18">
        <f t="shared" si="68"/>
        <v>0</v>
      </c>
      <c r="CS39" s="18">
        <f t="shared" si="69"/>
        <v>0</v>
      </c>
      <c r="CT39" s="19">
        <f t="shared" si="70"/>
        <v>0</v>
      </c>
      <c r="CU39" s="17">
        <f t="shared" si="71"/>
        <v>0</v>
      </c>
      <c r="CV39" s="18">
        <f t="shared" si="72"/>
        <v>0</v>
      </c>
      <c r="CW39" s="18">
        <f t="shared" si="73"/>
        <v>0</v>
      </c>
      <c r="CX39" s="18">
        <f t="shared" si="74"/>
        <v>0</v>
      </c>
      <c r="CY39" s="18">
        <f t="shared" si="75"/>
        <v>0</v>
      </c>
      <c r="CZ39" s="18">
        <f t="shared" si="76"/>
        <v>0</v>
      </c>
      <c r="DA39" s="18">
        <f t="shared" si="77"/>
        <v>0</v>
      </c>
      <c r="DB39" s="18">
        <f t="shared" si="78"/>
        <v>0</v>
      </c>
      <c r="DC39" s="18">
        <f t="shared" si="79"/>
        <v>0</v>
      </c>
      <c r="DD39" s="19">
        <f t="shared" si="80"/>
        <v>0</v>
      </c>
    </row>
    <row r="40" spans="1:108" ht="13" thickBot="1" x14ac:dyDescent="0.3">
      <c r="A40" s="91"/>
      <c r="B40" s="92"/>
      <c r="C40" s="76"/>
      <c r="D40" s="77"/>
      <c r="E40" s="76"/>
      <c r="F40" s="77"/>
      <c r="G40" s="21"/>
      <c r="H40" s="21"/>
      <c r="I40" s="76"/>
      <c r="J40" s="77"/>
      <c r="K40" s="76"/>
      <c r="L40" s="77"/>
      <c r="AH40" s="23">
        <f t="shared" si="7"/>
        <v>0</v>
      </c>
      <c r="AI40" s="12">
        <f t="shared" si="8"/>
        <v>0</v>
      </c>
      <c r="AJ40" s="23">
        <f t="shared" si="9"/>
        <v>0</v>
      </c>
      <c r="AK40" s="12">
        <f t="shared" si="10"/>
        <v>0</v>
      </c>
      <c r="AL40" s="23">
        <f t="shared" si="11"/>
        <v>0</v>
      </c>
      <c r="AM40" s="12">
        <f t="shared" si="12"/>
        <v>0</v>
      </c>
      <c r="AN40" s="23">
        <f t="shared" si="13"/>
        <v>0</v>
      </c>
      <c r="AO40" s="12">
        <f t="shared" si="14"/>
        <v>0</v>
      </c>
      <c r="AP40" s="23">
        <f t="shared" si="15"/>
        <v>0</v>
      </c>
      <c r="AQ40" s="12">
        <f t="shared" si="16"/>
        <v>0</v>
      </c>
      <c r="AR40" s="23">
        <f t="shared" si="17"/>
        <v>0</v>
      </c>
      <c r="AS40" s="12">
        <f t="shared" si="18"/>
        <v>0</v>
      </c>
      <c r="AT40" s="23">
        <f t="shared" si="19"/>
        <v>0</v>
      </c>
      <c r="AU40" s="12">
        <f t="shared" si="20"/>
        <v>0</v>
      </c>
      <c r="AV40" s="23">
        <f t="shared" si="21"/>
        <v>0</v>
      </c>
      <c r="AW40" s="17">
        <f t="shared" si="81"/>
        <v>0</v>
      </c>
      <c r="AX40" s="18">
        <f t="shared" si="22"/>
        <v>0</v>
      </c>
      <c r="AY40" s="18">
        <f t="shared" si="23"/>
        <v>0</v>
      </c>
      <c r="AZ40" s="18">
        <f t="shared" si="24"/>
        <v>0</v>
      </c>
      <c r="BA40" s="18">
        <f t="shared" si="25"/>
        <v>0</v>
      </c>
      <c r="BB40" s="18">
        <f t="shared" si="26"/>
        <v>0</v>
      </c>
      <c r="BC40" s="18">
        <f t="shared" si="27"/>
        <v>0</v>
      </c>
      <c r="BD40" s="18">
        <f t="shared" si="28"/>
        <v>0</v>
      </c>
      <c r="BE40" s="18">
        <f t="shared" si="29"/>
        <v>0</v>
      </c>
      <c r="BF40" s="19">
        <f t="shared" si="30"/>
        <v>0</v>
      </c>
      <c r="BG40" s="17">
        <f t="shared" si="31"/>
        <v>0</v>
      </c>
      <c r="BH40" s="18">
        <f t="shared" si="32"/>
        <v>0</v>
      </c>
      <c r="BI40" s="18">
        <f t="shared" si="33"/>
        <v>0</v>
      </c>
      <c r="BJ40" s="18">
        <f t="shared" si="34"/>
        <v>0</v>
      </c>
      <c r="BK40" s="18">
        <f t="shared" si="35"/>
        <v>0</v>
      </c>
      <c r="BL40" s="18">
        <f t="shared" si="36"/>
        <v>0</v>
      </c>
      <c r="BM40" s="18">
        <f t="shared" si="37"/>
        <v>0</v>
      </c>
      <c r="BN40" s="18">
        <f t="shared" si="38"/>
        <v>0</v>
      </c>
      <c r="BO40" s="18">
        <f t="shared" si="39"/>
        <v>0</v>
      </c>
      <c r="BP40" s="19">
        <f t="shared" si="40"/>
        <v>0</v>
      </c>
      <c r="BQ40" s="17">
        <f t="shared" si="41"/>
        <v>0</v>
      </c>
      <c r="BR40" s="18">
        <f t="shared" si="42"/>
        <v>0</v>
      </c>
      <c r="BS40" s="18">
        <f t="shared" si="43"/>
        <v>0</v>
      </c>
      <c r="BT40" s="18">
        <f t="shared" si="44"/>
        <v>0</v>
      </c>
      <c r="BU40" s="18">
        <f t="shared" si="45"/>
        <v>0</v>
      </c>
      <c r="BV40" s="18">
        <f t="shared" si="46"/>
        <v>0</v>
      </c>
      <c r="BW40" s="18">
        <f t="shared" si="47"/>
        <v>0</v>
      </c>
      <c r="BX40" s="18">
        <f t="shared" si="48"/>
        <v>0</v>
      </c>
      <c r="BY40" s="18">
        <f t="shared" si="49"/>
        <v>0</v>
      </c>
      <c r="BZ40" s="19">
        <f t="shared" si="50"/>
        <v>0</v>
      </c>
      <c r="CA40" s="17">
        <f t="shared" si="51"/>
        <v>0</v>
      </c>
      <c r="CB40" s="18">
        <f t="shared" si="52"/>
        <v>0</v>
      </c>
      <c r="CC40" s="18">
        <f t="shared" si="53"/>
        <v>0</v>
      </c>
      <c r="CD40" s="18">
        <f t="shared" si="54"/>
        <v>0</v>
      </c>
      <c r="CE40" s="18">
        <f t="shared" si="55"/>
        <v>0</v>
      </c>
      <c r="CF40" s="18">
        <f t="shared" si="56"/>
        <v>0</v>
      </c>
      <c r="CG40" s="18">
        <f t="shared" si="57"/>
        <v>0</v>
      </c>
      <c r="CH40" s="18">
        <f t="shared" si="58"/>
        <v>0</v>
      </c>
      <c r="CI40" s="18">
        <f t="shared" si="59"/>
        <v>0</v>
      </c>
      <c r="CJ40" s="19">
        <f t="shared" si="60"/>
        <v>0</v>
      </c>
      <c r="CK40" s="17">
        <f t="shared" si="61"/>
        <v>0</v>
      </c>
      <c r="CL40" s="18">
        <f t="shared" si="62"/>
        <v>0</v>
      </c>
      <c r="CM40" s="18">
        <f t="shared" si="63"/>
        <v>0</v>
      </c>
      <c r="CN40" s="18">
        <f t="shared" si="64"/>
        <v>0</v>
      </c>
      <c r="CO40" s="18">
        <f t="shared" si="65"/>
        <v>0</v>
      </c>
      <c r="CP40" s="18">
        <f t="shared" si="66"/>
        <v>0</v>
      </c>
      <c r="CQ40" s="18">
        <f t="shared" si="67"/>
        <v>0</v>
      </c>
      <c r="CR40" s="18">
        <f t="shared" si="68"/>
        <v>0</v>
      </c>
      <c r="CS40" s="18">
        <f t="shared" si="69"/>
        <v>0</v>
      </c>
      <c r="CT40" s="19">
        <f t="shared" si="70"/>
        <v>0</v>
      </c>
      <c r="CU40" s="17">
        <f t="shared" si="71"/>
        <v>0</v>
      </c>
      <c r="CV40" s="18">
        <f t="shared" si="72"/>
        <v>0</v>
      </c>
      <c r="CW40" s="18">
        <f t="shared" si="73"/>
        <v>0</v>
      </c>
      <c r="CX40" s="18">
        <f t="shared" si="74"/>
        <v>0</v>
      </c>
      <c r="CY40" s="18">
        <f t="shared" si="75"/>
        <v>0</v>
      </c>
      <c r="CZ40" s="18">
        <f t="shared" si="76"/>
        <v>0</v>
      </c>
      <c r="DA40" s="18">
        <f t="shared" si="77"/>
        <v>0</v>
      </c>
      <c r="DB40" s="18">
        <f t="shared" si="78"/>
        <v>0</v>
      </c>
      <c r="DC40" s="18">
        <f t="shared" si="79"/>
        <v>0</v>
      </c>
      <c r="DD40" s="19">
        <f t="shared" si="80"/>
        <v>0</v>
      </c>
    </row>
    <row r="41" spans="1:108" ht="6.75" customHeight="1" x14ac:dyDescent="0.25">
      <c r="C41" s="13"/>
      <c r="D41" s="13"/>
      <c r="E41" s="13"/>
      <c r="F41" s="13"/>
      <c r="G41" s="13"/>
      <c r="H41" s="13"/>
      <c r="I41" s="13"/>
      <c r="J41" s="13"/>
      <c r="K41" s="13"/>
      <c r="L41" s="13"/>
      <c r="AW41" s="17"/>
      <c r="AX41" s="18"/>
      <c r="AY41" s="18"/>
      <c r="AZ41" s="18"/>
      <c r="BA41" s="18"/>
      <c r="BB41" s="18"/>
      <c r="BC41" s="18"/>
      <c r="BD41" s="18"/>
      <c r="BE41" s="18"/>
      <c r="BF41" s="19"/>
      <c r="BG41" s="17"/>
      <c r="BH41" s="18"/>
      <c r="BI41" s="18"/>
      <c r="BJ41" s="18"/>
      <c r="BK41" s="18"/>
      <c r="BL41" s="18"/>
      <c r="BM41" s="18"/>
      <c r="BN41" s="18"/>
      <c r="BO41" s="18"/>
      <c r="BP41" s="19"/>
      <c r="BQ41" s="17"/>
      <c r="BR41" s="18"/>
      <c r="BS41" s="18"/>
      <c r="BT41" s="18"/>
      <c r="BU41" s="18"/>
      <c r="BV41" s="18"/>
      <c r="BW41" s="18"/>
      <c r="BX41" s="18"/>
      <c r="BY41" s="18"/>
      <c r="BZ41" s="19"/>
      <c r="CA41" s="17"/>
      <c r="CB41" s="18"/>
      <c r="CC41" s="18"/>
      <c r="CD41" s="18"/>
      <c r="CE41" s="18"/>
      <c r="CF41" s="18"/>
      <c r="CG41" s="18"/>
      <c r="CH41" s="18"/>
      <c r="CI41" s="18"/>
      <c r="CJ41" s="19"/>
      <c r="CK41" s="17"/>
      <c r="CL41" s="18"/>
      <c r="CM41" s="18"/>
      <c r="CN41" s="18"/>
      <c r="CO41" s="18"/>
      <c r="CP41" s="18"/>
      <c r="CQ41" s="18"/>
      <c r="CR41" s="18"/>
      <c r="CS41" s="18"/>
      <c r="CT41" s="19"/>
      <c r="CU41" s="17"/>
      <c r="CV41" s="18"/>
      <c r="CW41" s="18"/>
      <c r="CX41" s="18"/>
      <c r="CY41" s="18"/>
      <c r="CZ41" s="18"/>
      <c r="DA41" s="18"/>
      <c r="DB41" s="18"/>
      <c r="DC41" s="18"/>
      <c r="DD41" s="19"/>
    </row>
    <row r="42" spans="1:108" ht="13" x14ac:dyDescent="0.3">
      <c r="B42" s="66" t="str">
        <f>AI7</f>
        <v>marginale</v>
      </c>
      <c r="C42" s="67" t="str">
        <f>AK7</f>
        <v>lezione</v>
      </c>
      <c r="D42" s="68" t="str">
        <f>AM7</f>
        <v>movimento/sport</v>
      </c>
      <c r="E42" s="69" t="str">
        <f>AO7</f>
        <v>bosco</v>
      </c>
      <c r="F42" s="70" t="str">
        <f>WL!A41</f>
        <v>Insegnamento obbligatorio (grandi min, 24 lezioni, piccoli minimo 22 lezioni</v>
      </c>
      <c r="G42" s="71" t="str">
        <f>AS7</f>
        <v>Sportkids</v>
      </c>
      <c r="H42" s="71" t="str">
        <f>AQ7</f>
        <v>corso base MU</v>
      </c>
      <c r="I42" s="63" t="str">
        <f>WL!A13</f>
        <v>Ins di classe</v>
      </c>
      <c r="J42" s="74">
        <f>BerUNT!P43+BerBS!P43+BerWald!P43</f>
        <v>0</v>
      </c>
      <c r="K42" s="38" t="str">
        <f>WL!A14</f>
        <v>PCS</v>
      </c>
      <c r="L42" s="73">
        <f>SUM(BG43:BP43)</f>
        <v>0</v>
      </c>
      <c r="AH42" s="12" t="s">
        <v>29</v>
      </c>
      <c r="AJ42" s="25">
        <f>SUM(AJ9:AJ40)</f>
        <v>0</v>
      </c>
      <c r="AK42" s="25"/>
      <c r="AL42" s="25">
        <f t="shared" ref="AL42:AV42" si="82">SUM(AL9:AL40)</f>
        <v>0</v>
      </c>
      <c r="AM42" s="25"/>
      <c r="AN42" s="25">
        <f t="shared" si="82"/>
        <v>0</v>
      </c>
      <c r="AO42" s="25"/>
      <c r="AP42" s="25">
        <f t="shared" si="82"/>
        <v>0</v>
      </c>
      <c r="AQ42" s="25"/>
      <c r="AR42" s="25">
        <f t="shared" si="82"/>
        <v>0</v>
      </c>
      <c r="AS42" s="25"/>
      <c r="AT42" s="25">
        <f t="shared" si="82"/>
        <v>6.25E-2</v>
      </c>
      <c r="AU42" s="25"/>
      <c r="AV42" s="25">
        <f t="shared" si="82"/>
        <v>0</v>
      </c>
      <c r="AW42" s="17"/>
      <c r="AX42" s="18"/>
      <c r="AY42" s="18"/>
      <c r="AZ42" s="18"/>
      <c r="BA42" s="18"/>
      <c r="BB42" s="18"/>
      <c r="BC42" s="18"/>
      <c r="BD42" s="18"/>
      <c r="BE42" s="18"/>
      <c r="BF42" s="19"/>
      <c r="BG42" s="17"/>
      <c r="BH42" s="18"/>
      <c r="BI42" s="18"/>
      <c r="BJ42" s="18"/>
      <c r="BK42" s="18"/>
      <c r="BL42" s="18"/>
      <c r="BM42" s="18"/>
      <c r="BN42" s="18"/>
      <c r="BO42" s="18"/>
      <c r="BP42" s="19"/>
      <c r="BQ42" s="17"/>
      <c r="BR42" s="18"/>
      <c r="BS42" s="18"/>
      <c r="BT42" s="18"/>
      <c r="BU42" s="18"/>
      <c r="BV42" s="18"/>
      <c r="BW42" s="18"/>
      <c r="BX42" s="18"/>
      <c r="BY42" s="18"/>
      <c r="BZ42" s="19"/>
      <c r="CA42" s="17"/>
      <c r="CB42" s="18"/>
      <c r="CC42" s="18"/>
      <c r="CD42" s="18"/>
      <c r="CE42" s="18"/>
      <c r="CF42" s="18"/>
      <c r="CG42" s="18"/>
      <c r="CH42" s="18"/>
      <c r="CI42" s="18"/>
      <c r="CJ42" s="19"/>
      <c r="CK42" s="17"/>
      <c r="CL42" s="18"/>
      <c r="CM42" s="18"/>
      <c r="CN42" s="18"/>
      <c r="CO42" s="18"/>
      <c r="CP42" s="18"/>
      <c r="CQ42" s="18"/>
      <c r="CR42" s="18"/>
      <c r="CS42" s="18"/>
      <c r="CT42" s="19"/>
      <c r="CU42" s="17"/>
      <c r="CV42" s="18"/>
      <c r="CW42" s="18"/>
      <c r="CX42" s="18"/>
      <c r="CY42" s="18"/>
      <c r="CZ42" s="18"/>
      <c r="DA42" s="18"/>
      <c r="DB42" s="18"/>
      <c r="DC42" s="18"/>
      <c r="DD42" s="19"/>
    </row>
    <row r="43" spans="1:108" ht="13" x14ac:dyDescent="0.3">
      <c r="A43" s="59" t="str">
        <f>WL!A11</f>
        <v>SI 1 (5 anni)</v>
      </c>
      <c r="B43" s="73">
        <f>BerK!A43</f>
        <v>0</v>
      </c>
      <c r="C43" s="26">
        <f>BerK!B43</f>
        <v>0</v>
      </c>
      <c r="D43" s="26">
        <f>BerK!C43</f>
        <v>0</v>
      </c>
      <c r="E43" s="26">
        <f>BerK!D43</f>
        <v>0</v>
      </c>
      <c r="F43" s="27">
        <f>C43+D43+E43</f>
        <v>0</v>
      </c>
      <c r="G43" s="28">
        <f>BerK!F43</f>
        <v>2</v>
      </c>
      <c r="H43" s="28">
        <f>BerK!E43</f>
        <v>0</v>
      </c>
      <c r="I43" s="75" t="str">
        <f>B42</f>
        <v>marginale</v>
      </c>
      <c r="J43" s="74">
        <f>BerAZ!P43</f>
        <v>0</v>
      </c>
      <c r="K43" s="72" t="str">
        <f>WL!A15</f>
        <v>PCS ISS</v>
      </c>
      <c r="L43" s="73">
        <f>SUM(BQ43:BZ43)</f>
        <v>0</v>
      </c>
      <c r="AH43" s="12" t="s">
        <v>30</v>
      </c>
      <c r="AJ43" s="29">
        <f>(HOUR(AJ42)*60+MINUTE(AJ42))/45</f>
        <v>0</v>
      </c>
      <c r="AK43" s="29"/>
      <c r="AL43" s="29">
        <f t="shared" ref="AL43:AN43" si="83">(HOUR(AL42)*60+MINUTE(AL42))/45</f>
        <v>0</v>
      </c>
      <c r="AM43" s="29"/>
      <c r="AN43" s="29">
        <f t="shared" si="83"/>
        <v>0</v>
      </c>
      <c r="AO43" s="29"/>
      <c r="AP43" s="29">
        <f t="shared" ref="AP43" si="84">(HOUR(AP42)*60+MINUTE(AP42))/45</f>
        <v>0</v>
      </c>
      <c r="AQ43" s="29"/>
      <c r="AR43" s="29">
        <f t="shared" ref="AR43" si="85">(HOUR(AR42)*60+MINUTE(AR42))/45</f>
        <v>0</v>
      </c>
      <c r="AS43" s="29"/>
      <c r="AT43" s="29">
        <f t="shared" ref="AT43" si="86">(HOUR(AT42)*60+MINUTE(AT42))/45</f>
        <v>2</v>
      </c>
      <c r="AU43" s="29"/>
      <c r="AV43" s="29">
        <f t="shared" ref="AV43" si="87">(HOUR(AV42)*60+MINUTE(AV42))/45</f>
        <v>0</v>
      </c>
      <c r="AW43" s="30"/>
      <c r="AX43" s="31">
        <f>SUM(AX9:AX40)</f>
        <v>0</v>
      </c>
      <c r="AY43" s="31"/>
      <c r="AZ43" s="31">
        <f t="shared" ref="AZ43:BZ43" si="88">SUM(AZ9:AZ40)</f>
        <v>0</v>
      </c>
      <c r="BA43" s="31"/>
      <c r="BB43" s="31">
        <f t="shared" si="88"/>
        <v>0</v>
      </c>
      <c r="BC43" s="31"/>
      <c r="BD43" s="31">
        <f t="shared" si="88"/>
        <v>0</v>
      </c>
      <c r="BE43" s="31"/>
      <c r="BF43" s="32">
        <f t="shared" si="88"/>
        <v>0</v>
      </c>
      <c r="BG43" s="30"/>
      <c r="BH43" s="31">
        <f t="shared" si="88"/>
        <v>0</v>
      </c>
      <c r="BI43" s="31"/>
      <c r="BJ43" s="31">
        <f t="shared" si="88"/>
        <v>0</v>
      </c>
      <c r="BK43" s="31"/>
      <c r="BL43" s="31">
        <f t="shared" si="88"/>
        <v>0</v>
      </c>
      <c r="BM43" s="31"/>
      <c r="BN43" s="31">
        <f t="shared" si="88"/>
        <v>0</v>
      </c>
      <c r="BO43" s="31"/>
      <c r="BP43" s="32">
        <f t="shared" si="88"/>
        <v>0</v>
      </c>
      <c r="BQ43" s="30"/>
      <c r="BR43" s="31">
        <f t="shared" si="88"/>
        <v>0</v>
      </c>
      <c r="BS43" s="31"/>
      <c r="BT43" s="31">
        <f t="shared" si="88"/>
        <v>0</v>
      </c>
      <c r="BU43" s="31"/>
      <c r="BV43" s="31">
        <f t="shared" si="88"/>
        <v>0</v>
      </c>
      <c r="BW43" s="31"/>
      <c r="BX43" s="31">
        <f t="shared" si="88"/>
        <v>0</v>
      </c>
      <c r="BY43" s="31"/>
      <c r="BZ43" s="32">
        <f t="shared" si="88"/>
        <v>0</v>
      </c>
      <c r="CA43" s="30"/>
      <c r="CB43" s="31">
        <f>SUM(CB9:CB40)</f>
        <v>0</v>
      </c>
      <c r="CC43" s="31"/>
      <c r="CD43" s="31">
        <f t="shared" ref="CD43:CJ43" si="89">SUM(CD9:CD40)</f>
        <v>0</v>
      </c>
      <c r="CE43" s="31"/>
      <c r="CF43" s="31">
        <f t="shared" si="89"/>
        <v>0</v>
      </c>
      <c r="CG43" s="31"/>
      <c r="CH43" s="31">
        <f t="shared" si="89"/>
        <v>0</v>
      </c>
      <c r="CI43" s="31"/>
      <c r="CJ43" s="32">
        <f t="shared" si="89"/>
        <v>0</v>
      </c>
      <c r="CK43" s="30"/>
      <c r="CL43" s="31">
        <f>SUM(CL9:CL40)</f>
        <v>0</v>
      </c>
      <c r="CM43" s="31"/>
      <c r="CN43" s="31">
        <f t="shared" ref="CN43:CT43" si="90">SUM(CN9:CN40)</f>
        <v>0</v>
      </c>
      <c r="CO43" s="31"/>
      <c r="CP43" s="31">
        <f t="shared" si="90"/>
        <v>0</v>
      </c>
      <c r="CQ43" s="31"/>
      <c r="CR43" s="31">
        <f t="shared" si="90"/>
        <v>0</v>
      </c>
      <c r="CS43" s="31"/>
      <c r="CT43" s="32">
        <f t="shared" si="90"/>
        <v>0</v>
      </c>
      <c r="CU43" s="30"/>
      <c r="CV43" s="31">
        <f t="shared" ref="CV43:DD43" si="91">SUM(CV9:CV40)</f>
        <v>0</v>
      </c>
      <c r="CW43" s="31"/>
      <c r="CX43" s="31">
        <f t="shared" si="91"/>
        <v>0</v>
      </c>
      <c r="CY43" s="31"/>
      <c r="CZ43" s="31">
        <f t="shared" si="91"/>
        <v>0</v>
      </c>
      <c r="DA43" s="31"/>
      <c r="DB43" s="31">
        <f t="shared" si="91"/>
        <v>0</v>
      </c>
      <c r="DC43" s="31"/>
      <c r="DD43" s="32">
        <f t="shared" si="91"/>
        <v>0</v>
      </c>
    </row>
    <row r="44" spans="1:108" ht="13" x14ac:dyDescent="0.3">
      <c r="A44" s="59" t="str">
        <f>WL!A10</f>
        <v>SI 2 (6 anni)</v>
      </c>
      <c r="B44" s="73">
        <f>BerG!A43</f>
        <v>0</v>
      </c>
      <c r="C44" s="26">
        <f>BerG!B43</f>
        <v>0</v>
      </c>
      <c r="D44" s="26">
        <f>BerG!C43</f>
        <v>0</v>
      </c>
      <c r="E44" s="26">
        <f>BerG!D43</f>
        <v>0</v>
      </c>
      <c r="F44" s="27">
        <f>C44+D44+E44</f>
        <v>0</v>
      </c>
      <c r="G44" s="28">
        <f>BerG!F43</f>
        <v>0</v>
      </c>
      <c r="H44" s="28">
        <f>BerG!E43</f>
        <v>0</v>
      </c>
      <c r="I44" s="24" t="str">
        <f>WL!A28</f>
        <v>Colloqui</v>
      </c>
      <c r="J44" s="73">
        <f>BerKLL!P43+BerKLL!AL43</f>
        <v>0</v>
      </c>
      <c r="K44" s="62" t="str">
        <f>WL!A18</f>
        <v>Ins di materia</v>
      </c>
      <c r="L44" s="73">
        <f>SUM(CK43:CT43)+BerAZ!AL43</f>
        <v>0</v>
      </c>
    </row>
    <row r="45" spans="1:108" x14ac:dyDescent="0.25">
      <c r="I45" s="24" t="str">
        <f>WL!A42&amp;" "&amp;I42</f>
        <v>Totale Ins di classe</v>
      </c>
      <c r="J45" s="73">
        <f>SUM(J42:J44)</f>
        <v>0</v>
      </c>
      <c r="K45" s="37" t="str">
        <f>WL!A16</f>
        <v>Assistente</v>
      </c>
      <c r="L45" s="74">
        <f>SUM(CA43:CJ43)</f>
        <v>0</v>
      </c>
    </row>
  </sheetData>
  <mergeCells count="15">
    <mergeCell ref="C7:D7"/>
    <mergeCell ref="E7:F7"/>
    <mergeCell ref="G7:H7"/>
    <mergeCell ref="I7:J7"/>
    <mergeCell ref="K7:L7"/>
    <mergeCell ref="I1:L1"/>
    <mergeCell ref="A5:B5"/>
    <mergeCell ref="G5:H5"/>
    <mergeCell ref="J5:L5"/>
    <mergeCell ref="I3:L3"/>
    <mergeCell ref="A3:F3"/>
    <mergeCell ref="A4:C4"/>
    <mergeCell ref="G3:H3"/>
    <mergeCell ref="D4:G4"/>
    <mergeCell ref="I4:L4"/>
  </mergeCells>
  <conditionalFormatting sqref="D4">
    <cfRule type="containsText" dxfId="17" priority="14" operator="containsText" text="Muster">
      <formula>NOT(ISERROR(SEARCH("Muster",D4)))</formula>
    </cfRule>
  </conditionalFormatting>
  <conditionalFormatting sqref="I4:L4">
    <cfRule type="containsText" dxfId="16" priority="13" operator="containsText" text="muster">
      <formula>NOT(ISERROR(SEARCH("muster",I4)))</formula>
    </cfRule>
  </conditionalFormatting>
  <conditionalFormatting sqref="I3:L3">
    <cfRule type="containsText" dxfId="15" priority="12" operator="containsText" text="Muster">
      <formula>NOT(ISERROR(SEARCH("Muster",I3)))</formula>
    </cfRule>
  </conditionalFormatting>
  <conditionalFormatting sqref="C5">
    <cfRule type="cellIs" dxfId="14" priority="11" operator="equal">
      <formula>24</formula>
    </cfRule>
  </conditionalFormatting>
  <conditionalFormatting sqref="E5">
    <cfRule type="cellIs" dxfId="13" priority="10" operator="equal">
      <formula>24</formula>
    </cfRule>
  </conditionalFormatting>
  <conditionalFormatting sqref="G5:H5">
    <cfRule type="containsText" dxfId="12" priority="9" operator="containsText" text="079 111 22 33">
      <formula>NOT(ISERROR(SEARCH("079 111 22 33",G5)))</formula>
    </cfRule>
  </conditionalFormatting>
  <conditionalFormatting sqref="J5:L5">
    <cfRule type="containsText" dxfId="11" priority="4" operator="containsText" text="Muster">
      <formula>NOT(ISERROR(SEARCH("Muster",J5)))</formula>
    </cfRule>
  </conditionalFormatting>
  <dataValidations count="2">
    <dataValidation errorStyle="warning" operator="greaterThan" errorTitle="Fehlende Daten" error="Bitte Name und Vorname der Klassenlehrperson erfassen!" promptTitle="Fehler" prompt="Bitte Name und Vorname der Klassenlehrperson erfassen!" sqref="D4"/>
    <dataValidation type="whole" allowBlank="1" showInputMessage="1" showErrorMessage="1" errorTitle="Fehler" error="Die Anzahl SuS darf 20 (25) nicht überschreiten." sqref="C5 E5">
      <formula1>0</formula1>
      <formula2>25</formula2>
    </dataValidation>
  </dataValidations>
  <hyperlinks>
    <hyperlink ref="I4" r:id="rId1"/>
  </hyperlinks>
  <printOptions horizontalCentered="1"/>
  <pageMargins left="0.23622047244094491" right="0.23622047244094491" top="0.35433070866141736" bottom="0.19685039370078741" header="0.31496062992125984" footer="0.31496062992125984"/>
  <pageSetup paperSize="9" scale="87" orientation="landscape" r:id="rId2"/>
  <drawing r:id="rId3"/>
  <extLst>
    <ext xmlns:x14="http://schemas.microsoft.com/office/spreadsheetml/2009/9/main" uri="{78C0D931-6437-407d-A8EE-F0AAD7539E65}">
      <x14:conditionalFormattings>
        <x14:conditionalFormatting xmlns:xm="http://schemas.microsoft.com/office/excel/2006/main">
          <x14:cfRule type="containsText" priority="15" operator="containsText" id="{E7E2982D-B84C-4F99-8A62-3B7E657D3B66}">
            <xm:f>NOT(ISERROR(SEARCH(WL!$A$16,C9)))</xm:f>
            <xm:f>WL!$A$16</xm:f>
            <x14:dxf>
              <fill>
                <patternFill>
                  <bgColor theme="6" tint="-0.24994659260841701"/>
                </patternFill>
              </fill>
            </x14:dxf>
          </x14:cfRule>
          <x14:cfRule type="containsText" priority="16" operator="containsText" id="{2582FFAD-AFD6-4A8F-B50E-D4B01C9DFB57}">
            <xm:f>NOT(ISERROR(SEARCH(WL!$A$17,C9)))</xm:f>
            <xm:f>WL!$A$17</xm:f>
            <x14:dxf>
              <font>
                <color theme="0" tint="-0.14996795556505021"/>
              </font>
              <fill>
                <patternFill>
                  <bgColor theme="9" tint="-0.24994659260841701"/>
                </patternFill>
              </fill>
            </x14:dxf>
          </x14:cfRule>
          <x14:cfRule type="containsText" priority="17" operator="containsText" id="{25FC6B45-3298-4E5E-9BC3-C6053FEE75C6}">
            <xm:f>NOT(ISERROR(SEARCH(WL!$A$14,C9)))</xm:f>
            <xm:f>WL!$A$14</xm:f>
            <x14:dxf>
              <fill>
                <patternFill>
                  <bgColor theme="9" tint="0.59996337778862885"/>
                </patternFill>
              </fill>
            </x14:dxf>
          </x14:cfRule>
          <x14:cfRule type="containsText" priority="18" operator="containsText" id="{F6826444-9AD5-477C-970D-2AD26595204E}">
            <xm:f>NOT(ISERROR(SEARCH(WL!$A$23,C9)))</xm:f>
            <xm:f>WL!$A$23</xm:f>
            <x14:dxf>
              <font>
                <color theme="4" tint="0.499984740745262"/>
              </font>
              <fill>
                <patternFill patternType="none">
                  <bgColor auto="1"/>
                </patternFill>
              </fill>
            </x14:dxf>
          </x14:cfRule>
          <x14:cfRule type="containsText" priority="19" operator="containsText" id="{B991EC25-EFBC-43C2-BE77-7E19F9CCAF37}">
            <xm:f>NOT(ISERROR(SEARCH(WL!$A$15,C9)))</xm:f>
            <xm:f>WL!$A$15</xm:f>
            <x14:dxf>
              <font>
                <color theme="1"/>
              </font>
              <fill>
                <patternFill patternType="solid">
                  <bgColor theme="2" tint="0.79998168889431442"/>
                </patternFill>
              </fill>
            </x14:dxf>
          </x14:cfRule>
          <x14:cfRule type="containsText" priority="20" operator="containsText" id="{4AB8714A-7681-42A6-B0D2-BD927776156E}">
            <xm:f>NOT(ISERROR(SEARCH(WL!$A$24,C9)))</xm:f>
            <xm:f>WL!$A$24</xm:f>
            <x14:dxf>
              <font>
                <color theme="7" tint="-0.24994659260841701"/>
              </font>
              <fill>
                <patternFill patternType="none">
                  <bgColor auto="1"/>
                </patternFill>
              </fill>
            </x14:dxf>
          </x14:cfRule>
          <x14:cfRule type="containsText" priority="21" operator="containsText" id="{9D7ED70A-B2F7-42F7-B5BC-B74A6658D2FC}">
            <xm:f>NOT(ISERROR(SEARCH(WL!$A$29,C9)))</xm:f>
            <xm:f>WL!$A$29</xm:f>
            <x14:dxf>
              <fill>
                <patternFill>
                  <bgColor theme="0" tint="-0.24994659260841701"/>
                </patternFill>
              </fill>
            </x14:dxf>
          </x14:cfRule>
          <x14:cfRule type="containsText" priority="22" operator="containsText" id="{C7CA61C2-5465-44B0-8C3E-36DD55C9D0B0}">
            <xm:f>NOT(ISERROR(SEARCH(WL!$A$27,C9)))</xm:f>
            <xm:f>WL!$A$27</xm:f>
            <x14:dxf>
              <fill>
                <patternFill>
                  <bgColor theme="0" tint="-0.24994659260841701"/>
                </patternFill>
              </fill>
            </x14:dxf>
          </x14:cfRule>
          <xm:sqref>C9:L40</xm:sqref>
        </x14:conditionalFormatting>
        <x14:conditionalFormatting xmlns:xm="http://schemas.microsoft.com/office/excel/2006/main">
          <x14:cfRule type="containsText" priority="1" operator="containsText" id="{529F8C64-A4A9-4C5B-9605-4D44DBD91410}">
            <xm:f>NOT(ISERROR(SEARCH($B$42,C9)))</xm:f>
            <xm:f>$B$42</xm:f>
            <x14:dxf>
              <font>
                <color theme="3"/>
              </font>
              <fill>
                <patternFill patternType="none">
                  <bgColor auto="1"/>
                </patternFill>
              </fill>
            </x14:dxf>
          </x14:cfRule>
          <xm:sqref>C9:L9 C11:L11 C13:L13 C15:L15 C17:L17 C19:L19 C21:L21 C23:L23 C25:L25 C27:L27 C29:L29 C31:L31 C33:L33 C35:L35 C37:L37 C39:L39</xm:sqref>
        </x14:conditionalFormatting>
        <x14:conditionalFormatting xmlns:xm="http://schemas.microsoft.com/office/excel/2006/main">
          <x14:cfRule type="containsText" priority="23" operator="containsText" id="{CD47625D-34D8-4AB3-82C6-9B3CC699BBC4}">
            <xm:f>NOT(ISERROR(SEARCH($I$42,C10)))</xm:f>
            <xm:f>$I$42</xm:f>
            <x14:dxf>
              <font>
                <b val="0"/>
                <i val="0"/>
                <color theme="1"/>
              </font>
              <fill>
                <patternFill patternType="solid">
                  <bgColor theme="3" tint="0.79998168889431442"/>
                </patternFill>
              </fill>
            </x14:dxf>
          </x14:cfRule>
          <x14:cfRule type="containsText" priority="24" operator="containsText" id="{7767C4D4-E284-4E3C-8B8C-2A692D64ED69}">
            <xm:f>NOT(ISERROR(SEARCH($K$44,C10)))</xm:f>
            <xm:f>$K$44</xm:f>
            <x14:dxf>
              <fill>
                <patternFill>
                  <bgColor theme="4" tint="0.59996337778862885"/>
                </patternFill>
              </fill>
            </x14:dxf>
          </x14:cfRule>
          <xm:sqref>C10:L10 C12:L12 C14:L14 C16:L16 C18:L18 C20:L20 C22:L22 C24:L24 C26:L26 C28:L28 C30:L30 C32:L32 C34:L34 C36:L36 C38:L38 C40:L40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WL!$A$21:$A$30</xm:f>
          </x14:formula1>
          <xm:sqref>C9:L9 C11:L11 C13:L13 C15:L15 C17:L17 C19:L19 C21:L21 C39:L39 C25:L25 C27:L27 C29:L29 C31:L31 C33:L33 C35:L35 C37:L37 C23:L23</xm:sqref>
        </x14:dataValidation>
        <x14:dataValidation type="list" allowBlank="1" showInputMessage="1" showErrorMessage="1">
          <x14:formula1>
            <xm:f>WL!$B$32:$B$39</xm:f>
          </x14:formula1>
          <xm:sqref>B7</xm:sqref>
        </x14:dataValidation>
        <x14:dataValidation type="list" allowBlank="1" showInputMessage="1" showErrorMessage="1">
          <x14:formula1>
            <xm:f>WL!$A$13:$A$19</xm:f>
          </x14:formula1>
          <xm:sqref>C10:L10 C12:L12 C14:L14 C16:L16 C18:L18 C20:L20 C22:L22 C24:L24 C26:L26 C28:L28 C30:L30 C32:L32 C34:L34 C36:L36 C38:L38 C40:L40</xm:sqref>
        </x14:dataValidation>
        <x14:dataValidation type="list" allowBlank="1" showInputMessage="1" showErrorMessage="1">
          <x14:formula1>
            <xm:f>WL!$A$65:$A$69</xm:f>
          </x14:formula1>
          <xm:sqref>I1:L1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D43"/>
  <sheetViews>
    <sheetView topLeftCell="A4" zoomScaleNormal="100" workbookViewId="0">
      <selection activeCell="E53" sqref="E53"/>
    </sheetView>
  </sheetViews>
  <sheetFormatPr baseColWidth="10" defaultRowHeight="14.5" x14ac:dyDescent="0.35"/>
  <cols>
    <col min="1" max="1" width="8.1796875" style="3" customWidth="1"/>
    <col min="2" max="2" width="8.1796875" customWidth="1"/>
    <col min="3" max="12" width="9.7265625" customWidth="1"/>
    <col min="13" max="15" width="4.1796875" customWidth="1"/>
    <col min="16" max="16" width="8.1796875" customWidth="1"/>
    <col min="17" max="17" width="4.26953125" customWidth="1"/>
    <col min="18" max="18" width="10.1796875" customWidth="1"/>
    <col min="19" max="19" width="9.1796875" customWidth="1"/>
    <col min="20" max="20" width="8.1796875" customWidth="1"/>
    <col min="21" max="21" width="5.81640625" customWidth="1"/>
  </cols>
  <sheetData>
    <row r="7" spans="1:30" x14ac:dyDescent="0.35">
      <c r="A7" s="3" t="s">
        <v>31</v>
      </c>
      <c r="B7" s="10" t="s">
        <v>10</v>
      </c>
      <c r="C7" s="253" t="str">
        <f>WL!A2</f>
        <v>Lunedi</v>
      </c>
      <c r="D7" s="253"/>
      <c r="E7" s="253" t="str">
        <f>WL!A3</f>
        <v>Martedi</v>
      </c>
      <c r="F7" s="253"/>
      <c r="G7" s="253" t="str">
        <f>WL!A4</f>
        <v>Mercoledì</v>
      </c>
      <c r="H7" s="253"/>
      <c r="I7" s="253" t="str">
        <f>WL!A5</f>
        <v>Giovedi</v>
      </c>
      <c r="J7" s="253"/>
      <c r="K7" s="253" t="str">
        <f>WL!A6</f>
        <v>Venerdi</v>
      </c>
      <c r="L7" s="253"/>
      <c r="Q7" t="str">
        <f>WL!A21</f>
        <v>marginale</v>
      </c>
      <c r="R7" t="s">
        <v>28</v>
      </c>
      <c r="S7" t="str">
        <f>WL!A22</f>
        <v>lezione</v>
      </c>
      <c r="T7" t="str">
        <f>R7</f>
        <v>Dauer</v>
      </c>
      <c r="U7" t="str">
        <f>WL!A23</f>
        <v>movimento/sport</v>
      </c>
      <c r="V7" t="str">
        <f>R7</f>
        <v>Dauer</v>
      </c>
      <c r="W7" t="str">
        <f>WL!A24</f>
        <v>bosco</v>
      </c>
      <c r="X7" t="str">
        <f>R7</f>
        <v>Dauer</v>
      </c>
      <c r="Y7" t="str">
        <f>WL!A25</f>
        <v>corso base MU</v>
      </c>
      <c r="Z7" t="str">
        <f>R7</f>
        <v>Dauer</v>
      </c>
      <c r="AA7" t="str">
        <f>WL!A26</f>
        <v>Sportkids</v>
      </c>
      <c r="AB7" t="str">
        <f>R7</f>
        <v>Dauer</v>
      </c>
      <c r="AC7" t="str">
        <f>WL!A28</f>
        <v>Colloqui</v>
      </c>
      <c r="AD7" t="str">
        <f>R7</f>
        <v>Dauer</v>
      </c>
    </row>
    <row r="8" spans="1:30" s="3" customFormat="1" x14ac:dyDescent="0.35">
      <c r="A8" s="8"/>
      <c r="B8" s="8"/>
      <c r="C8" s="4"/>
      <c r="D8" s="4" t="str">
        <f>Stundenplan!D8</f>
        <v>SI 2 (6 anni)</v>
      </c>
      <c r="E8" s="4"/>
      <c r="F8" s="4" t="str">
        <f>Stundenplan!F8</f>
        <v>SI 2 (6 anni)</v>
      </c>
      <c r="G8" s="4"/>
      <c r="H8" s="4" t="str">
        <f>Stundenplan!H8</f>
        <v>SI 2 (6 anni)</v>
      </c>
      <c r="I8" s="4"/>
      <c r="J8" s="4" t="str">
        <f>Stundenplan!J8</f>
        <v>SI 2 (6 anni)</v>
      </c>
      <c r="K8" s="4"/>
      <c r="L8" s="4" t="str">
        <f>Stundenplan!L8</f>
        <v>SI 2 (6 anni)</v>
      </c>
      <c r="P8" s="3" t="s">
        <v>28</v>
      </c>
    </row>
    <row r="9" spans="1:30" x14ac:dyDescent="0.35">
      <c r="A9" s="8">
        <f>Stundenplan!A9</f>
        <v>0.33402777777777781</v>
      </c>
      <c r="B9" s="8">
        <f>Stundenplan!B9</f>
        <v>0.34027777777777773</v>
      </c>
      <c r="C9" s="4"/>
      <c r="D9" s="4" t="str">
        <f>Stundenplan!D9</f>
        <v>AZ SuS</v>
      </c>
      <c r="E9" s="4"/>
      <c r="F9" s="4" t="str">
        <f>Stundenplan!F9</f>
        <v>AZ SuS</v>
      </c>
      <c r="G9" s="4"/>
      <c r="H9" s="4" t="str">
        <f>Stundenplan!H9</f>
        <v>AZ SuS</v>
      </c>
      <c r="I9" s="4"/>
      <c r="J9" s="4" t="str">
        <f>Stundenplan!J9</f>
        <v>AZ SuS</v>
      </c>
      <c r="K9" s="4"/>
      <c r="L9" s="4" t="str">
        <f>Stundenplan!L9</f>
        <v>AZ SuS</v>
      </c>
      <c r="P9" s="6">
        <f>(B9-A9)</f>
        <v>6.2499999999999223E-3</v>
      </c>
      <c r="Q9">
        <f>COUNTIFS((C9:L9),$Q$7)</f>
        <v>0</v>
      </c>
      <c r="R9" s="6">
        <f>Q9*P9</f>
        <v>0</v>
      </c>
      <c r="S9">
        <f>COUNTIFS((C9:L9),$S$7)</f>
        <v>0</v>
      </c>
      <c r="T9" s="6">
        <f>S9*P9</f>
        <v>0</v>
      </c>
      <c r="U9">
        <f>COUNTIFS((C9:L9),$U$7)</f>
        <v>0</v>
      </c>
      <c r="V9" s="6">
        <f>U9*P9</f>
        <v>0</v>
      </c>
      <c r="W9">
        <f>COUNTIFS((C9:L9),$W$7)</f>
        <v>0</v>
      </c>
      <c r="X9" s="6">
        <f>W9*P9</f>
        <v>0</v>
      </c>
      <c r="Y9">
        <f>COUNTIFS((C9:L9),$Y$7)</f>
        <v>0</v>
      </c>
      <c r="Z9" s="6">
        <f>Y9*P9</f>
        <v>0</v>
      </c>
      <c r="AA9">
        <f>COUNTIFS((C9:L9),$AA$7)</f>
        <v>0</v>
      </c>
      <c r="AB9" s="6">
        <f>AA9*P9</f>
        <v>0</v>
      </c>
      <c r="AC9">
        <f>COUNTIFS((C9:L9),$AC$7)</f>
        <v>0</v>
      </c>
      <c r="AD9" s="6">
        <f>AC9*P9</f>
        <v>0</v>
      </c>
    </row>
    <row r="10" spans="1:30" x14ac:dyDescent="0.35">
      <c r="A10" s="8"/>
      <c r="B10" s="8"/>
      <c r="C10" s="4"/>
      <c r="D10" s="4" t="str">
        <f>Stundenplan!D10</f>
        <v>KLP</v>
      </c>
      <c r="E10" s="4"/>
      <c r="F10" s="4" t="str">
        <f>Stundenplan!F10</f>
        <v>KLP</v>
      </c>
      <c r="G10" s="4"/>
      <c r="H10" s="4" t="str">
        <f>Stundenplan!H10</f>
        <v>KLP</v>
      </c>
      <c r="I10" s="4"/>
      <c r="J10" s="4" t="str">
        <f>Stundenplan!J10</f>
        <v>KLP</v>
      </c>
      <c r="K10" s="4"/>
      <c r="L10" s="4" t="str">
        <f>Stundenplan!L10</f>
        <v>KLP</v>
      </c>
      <c r="P10" s="6">
        <f t="shared" ref="P10:P40" si="0">B10-A10</f>
        <v>0</v>
      </c>
      <c r="Q10">
        <f t="shared" ref="Q10:Q40" si="1">COUNTIFS((C10:L10),$Q$7)</f>
        <v>0</v>
      </c>
      <c r="R10" s="6">
        <f t="shared" ref="R10:R40" si="2">Q10*P10</f>
        <v>0</v>
      </c>
      <c r="S10">
        <f t="shared" ref="S10:S40" si="3">COUNTIFS((C10:L10),$S$7)</f>
        <v>0</v>
      </c>
      <c r="T10" s="6">
        <f t="shared" ref="T10:T40" si="4">S10*P10</f>
        <v>0</v>
      </c>
      <c r="U10">
        <f t="shared" ref="U10:U40" si="5">COUNTIFS((C10:L10),$U$7)</f>
        <v>0</v>
      </c>
      <c r="V10" s="6">
        <f t="shared" ref="V10:V40" si="6">U10*P10</f>
        <v>0</v>
      </c>
      <c r="W10">
        <f t="shared" ref="W10:W40" si="7">COUNTIFS((C10:L10),$W$7)</f>
        <v>0</v>
      </c>
      <c r="X10" s="6">
        <f t="shared" ref="X10:X40" si="8">W10*P10</f>
        <v>0</v>
      </c>
      <c r="Y10">
        <f t="shared" ref="Y10:Y40" si="9">COUNTIFS((C10:L10),$Y$7)</f>
        <v>0</v>
      </c>
      <c r="Z10" s="6">
        <f t="shared" ref="Z10:Z40" si="10">Y10*P10</f>
        <v>0</v>
      </c>
      <c r="AA10">
        <f t="shared" ref="AA10:AA40" si="11">COUNTIFS((C10:L10),$AA$7)</f>
        <v>0</v>
      </c>
      <c r="AB10" s="6">
        <f t="shared" ref="AB10:AB40" si="12">AA10*P10</f>
        <v>0</v>
      </c>
      <c r="AC10">
        <f t="shared" ref="AC10:AC40" si="13">COUNTIFS((C10:L10),$AC$7)</f>
        <v>0</v>
      </c>
      <c r="AD10" s="6">
        <f t="shared" ref="AD10:AD40" si="14">AC10*P10</f>
        <v>0</v>
      </c>
    </row>
    <row r="11" spans="1:30" x14ac:dyDescent="0.35">
      <c r="A11" s="8">
        <f>Stundenplan!A11</f>
        <v>0.34027777777777773</v>
      </c>
      <c r="B11" s="8">
        <f>Stundenplan!B11</f>
        <v>0.37152777777777773</v>
      </c>
      <c r="C11" s="4"/>
      <c r="D11" s="4" t="str">
        <f>Stundenplan!D11</f>
        <v>Unt.</v>
      </c>
      <c r="E11" s="4"/>
      <c r="F11" s="4" t="str">
        <f>Stundenplan!F11</f>
        <v>Unt.</v>
      </c>
      <c r="G11" s="4"/>
      <c r="H11" s="4" t="str">
        <f>Stundenplan!H11</f>
        <v>Unt.</v>
      </c>
      <c r="I11" s="4"/>
      <c r="J11" s="4" t="str">
        <f>Stundenplan!J11</f>
        <v>Unt.</v>
      </c>
      <c r="K11" s="4"/>
      <c r="L11" s="4" t="str">
        <f>Stundenplan!L11</f>
        <v>Unt.</v>
      </c>
      <c r="P11" s="6">
        <f t="shared" si="0"/>
        <v>3.125E-2</v>
      </c>
      <c r="Q11">
        <f t="shared" si="1"/>
        <v>0</v>
      </c>
      <c r="R11" s="6">
        <f t="shared" si="2"/>
        <v>0</v>
      </c>
      <c r="S11">
        <f t="shared" si="3"/>
        <v>0</v>
      </c>
      <c r="T11" s="6">
        <f t="shared" si="4"/>
        <v>0</v>
      </c>
      <c r="U11">
        <f t="shared" si="5"/>
        <v>0</v>
      </c>
      <c r="V11" s="6">
        <f t="shared" si="6"/>
        <v>0</v>
      </c>
      <c r="W11">
        <f t="shared" si="7"/>
        <v>0</v>
      </c>
      <c r="X11" s="6">
        <f t="shared" si="8"/>
        <v>0</v>
      </c>
      <c r="Y11">
        <f t="shared" si="9"/>
        <v>0</v>
      </c>
      <c r="Z11" s="6">
        <f t="shared" si="10"/>
        <v>0</v>
      </c>
      <c r="AA11">
        <f t="shared" si="11"/>
        <v>0</v>
      </c>
      <c r="AB11" s="6">
        <f t="shared" si="12"/>
        <v>0</v>
      </c>
      <c r="AC11">
        <f t="shared" si="13"/>
        <v>0</v>
      </c>
      <c r="AD11" s="6">
        <f t="shared" si="14"/>
        <v>0</v>
      </c>
    </row>
    <row r="12" spans="1:30" x14ac:dyDescent="0.35">
      <c r="A12" s="8"/>
      <c r="B12" s="8"/>
      <c r="C12" s="4"/>
      <c r="D12" s="4" t="str">
        <f>Stundenplan!D12</f>
        <v>KLP</v>
      </c>
      <c r="E12" s="4"/>
      <c r="F12" s="4" t="str">
        <f>Stundenplan!F12</f>
        <v>KLP</v>
      </c>
      <c r="G12" s="4"/>
      <c r="H12" s="4" t="str">
        <f>Stundenplan!H12</f>
        <v>KLP</v>
      </c>
      <c r="I12" s="4"/>
      <c r="J12" s="4" t="str">
        <f>Stundenplan!J12</f>
        <v>KLP</v>
      </c>
      <c r="K12" s="4"/>
      <c r="L12" s="4" t="str">
        <f>Stundenplan!L12</f>
        <v>KLP</v>
      </c>
      <c r="P12" s="6">
        <f t="shared" si="0"/>
        <v>0</v>
      </c>
      <c r="Q12">
        <f t="shared" si="1"/>
        <v>0</v>
      </c>
      <c r="R12" s="6">
        <f t="shared" si="2"/>
        <v>0</v>
      </c>
      <c r="S12">
        <f t="shared" si="3"/>
        <v>0</v>
      </c>
      <c r="T12" s="6">
        <f t="shared" si="4"/>
        <v>0</v>
      </c>
      <c r="U12">
        <f t="shared" si="5"/>
        <v>0</v>
      </c>
      <c r="V12" s="6">
        <f t="shared" si="6"/>
        <v>0</v>
      </c>
      <c r="W12">
        <f t="shared" si="7"/>
        <v>0</v>
      </c>
      <c r="X12" s="6">
        <f t="shared" si="8"/>
        <v>0</v>
      </c>
      <c r="Y12">
        <f t="shared" si="9"/>
        <v>0</v>
      </c>
      <c r="Z12" s="6">
        <f t="shared" si="10"/>
        <v>0</v>
      </c>
      <c r="AA12">
        <f t="shared" si="11"/>
        <v>0</v>
      </c>
      <c r="AB12" s="6">
        <f t="shared" si="12"/>
        <v>0</v>
      </c>
      <c r="AC12">
        <f t="shared" si="13"/>
        <v>0</v>
      </c>
      <c r="AD12" s="6">
        <f t="shared" si="14"/>
        <v>0</v>
      </c>
    </row>
    <row r="13" spans="1:30" x14ac:dyDescent="0.35">
      <c r="A13" s="8">
        <f>Stundenplan!A13</f>
        <v>0.375</v>
      </c>
      <c r="B13" s="8">
        <f>Stundenplan!B13</f>
        <v>0.40625</v>
      </c>
      <c r="C13" s="4"/>
      <c r="D13" s="4" t="str">
        <f>Stundenplan!D13</f>
        <v>Unt.</v>
      </c>
      <c r="E13" s="4"/>
      <c r="F13" s="4" t="str">
        <f>Stundenplan!F13</f>
        <v>Wald</v>
      </c>
      <c r="G13" s="4"/>
      <c r="H13" s="4" t="str">
        <f>Stundenplan!H13</f>
        <v>Unt.</v>
      </c>
      <c r="I13" s="4"/>
      <c r="J13" s="4" t="str">
        <f>Stundenplan!J13</f>
        <v>Unt.</v>
      </c>
      <c r="K13" s="4"/>
      <c r="L13" s="4" t="str">
        <f>Stundenplan!L13</f>
        <v>Unt.</v>
      </c>
      <c r="P13" s="6">
        <f t="shared" si="0"/>
        <v>3.125E-2</v>
      </c>
      <c r="Q13">
        <f t="shared" si="1"/>
        <v>0</v>
      </c>
      <c r="R13" s="6">
        <f t="shared" si="2"/>
        <v>0</v>
      </c>
      <c r="S13">
        <f t="shared" si="3"/>
        <v>0</v>
      </c>
      <c r="T13" s="6">
        <f t="shared" si="4"/>
        <v>0</v>
      </c>
      <c r="U13">
        <f t="shared" si="5"/>
        <v>0</v>
      </c>
      <c r="V13" s="6">
        <f t="shared" si="6"/>
        <v>0</v>
      </c>
      <c r="W13">
        <f t="shared" si="7"/>
        <v>0</v>
      </c>
      <c r="X13" s="6">
        <f t="shared" si="8"/>
        <v>0</v>
      </c>
      <c r="Y13">
        <f t="shared" si="9"/>
        <v>0</v>
      </c>
      <c r="Z13" s="6">
        <f t="shared" si="10"/>
        <v>0</v>
      </c>
      <c r="AA13">
        <f t="shared" si="11"/>
        <v>0</v>
      </c>
      <c r="AB13" s="6">
        <f t="shared" si="12"/>
        <v>0</v>
      </c>
      <c r="AC13">
        <f t="shared" si="13"/>
        <v>0</v>
      </c>
      <c r="AD13" s="6">
        <f t="shared" si="14"/>
        <v>0</v>
      </c>
    </row>
    <row r="14" spans="1:30" x14ac:dyDescent="0.35">
      <c r="A14" s="8"/>
      <c r="B14" s="8"/>
      <c r="C14" s="4"/>
      <c r="D14" s="4" t="str">
        <f>Stundenplan!D14</f>
        <v>KLP</v>
      </c>
      <c r="E14" s="4"/>
      <c r="F14" s="4" t="str">
        <f>Stundenplan!F14</f>
        <v>KLP</v>
      </c>
      <c r="G14" s="4"/>
      <c r="H14" s="4" t="str">
        <f>Stundenplan!H14</f>
        <v>SHP IFP</v>
      </c>
      <c r="I14" s="4"/>
      <c r="J14" s="4" t="str">
        <f>Stundenplan!J14</f>
        <v>KLP</v>
      </c>
      <c r="K14" s="4"/>
      <c r="L14" s="4" t="str">
        <f>Stundenplan!L14</f>
        <v>KLP</v>
      </c>
      <c r="P14" s="6">
        <f t="shared" si="0"/>
        <v>0</v>
      </c>
      <c r="Q14">
        <f t="shared" si="1"/>
        <v>0</v>
      </c>
      <c r="R14" s="6">
        <f t="shared" si="2"/>
        <v>0</v>
      </c>
      <c r="S14">
        <f t="shared" si="3"/>
        <v>0</v>
      </c>
      <c r="T14" s="6">
        <f t="shared" si="4"/>
        <v>0</v>
      </c>
      <c r="U14">
        <f t="shared" si="5"/>
        <v>0</v>
      </c>
      <c r="V14" s="6">
        <f t="shared" si="6"/>
        <v>0</v>
      </c>
      <c r="W14">
        <f t="shared" si="7"/>
        <v>0</v>
      </c>
      <c r="X14" s="6">
        <f t="shared" si="8"/>
        <v>0</v>
      </c>
      <c r="Y14">
        <f t="shared" si="9"/>
        <v>0</v>
      </c>
      <c r="Z14" s="6">
        <f t="shared" si="10"/>
        <v>0</v>
      </c>
      <c r="AA14">
        <f t="shared" si="11"/>
        <v>0</v>
      </c>
      <c r="AB14" s="6">
        <f t="shared" si="12"/>
        <v>0</v>
      </c>
      <c r="AC14">
        <f t="shared" si="13"/>
        <v>0</v>
      </c>
      <c r="AD14" s="6">
        <f t="shared" si="14"/>
        <v>0</v>
      </c>
    </row>
    <row r="15" spans="1:30" x14ac:dyDescent="0.35">
      <c r="A15" s="8">
        <f>Stundenplan!A15</f>
        <v>0.40625</v>
      </c>
      <c r="B15" s="8">
        <f>Stundenplan!B15</f>
        <v>0.41666666666666669</v>
      </c>
      <c r="C15" s="4"/>
      <c r="D15" s="4" t="str">
        <f>Stundenplan!D15</f>
        <v>Pause</v>
      </c>
      <c r="E15" s="4"/>
      <c r="F15" s="4" t="str">
        <f>Stundenplan!F15</f>
        <v>Pause</v>
      </c>
      <c r="G15" s="4"/>
      <c r="H15" s="4" t="str">
        <f>Stundenplan!H15</f>
        <v>Pause</v>
      </c>
      <c r="I15" s="4"/>
      <c r="J15" s="4" t="str">
        <f>Stundenplan!J15</f>
        <v>Pause</v>
      </c>
      <c r="K15" s="4"/>
      <c r="L15" s="4" t="str">
        <f>Stundenplan!L15</f>
        <v>Pause</v>
      </c>
      <c r="P15" s="6">
        <f t="shared" si="0"/>
        <v>1.0416666666666685E-2</v>
      </c>
      <c r="Q15">
        <f t="shared" si="1"/>
        <v>0</v>
      </c>
      <c r="R15" s="6">
        <f t="shared" si="2"/>
        <v>0</v>
      </c>
      <c r="S15">
        <f t="shared" si="3"/>
        <v>0</v>
      </c>
      <c r="T15" s="6">
        <f t="shared" si="4"/>
        <v>0</v>
      </c>
      <c r="U15">
        <f t="shared" si="5"/>
        <v>0</v>
      </c>
      <c r="V15" s="6">
        <f t="shared" si="6"/>
        <v>0</v>
      </c>
      <c r="W15">
        <f t="shared" si="7"/>
        <v>0</v>
      </c>
      <c r="X15" s="6">
        <f t="shared" si="8"/>
        <v>0</v>
      </c>
      <c r="Y15">
        <f t="shared" si="9"/>
        <v>0</v>
      </c>
      <c r="Z15" s="6">
        <f t="shared" si="10"/>
        <v>0</v>
      </c>
      <c r="AA15">
        <f t="shared" si="11"/>
        <v>0</v>
      </c>
      <c r="AB15" s="6">
        <f t="shared" si="12"/>
        <v>0</v>
      </c>
      <c r="AC15">
        <f t="shared" si="13"/>
        <v>0</v>
      </c>
      <c r="AD15" s="6">
        <f t="shared" si="14"/>
        <v>0</v>
      </c>
    </row>
    <row r="16" spans="1:30" x14ac:dyDescent="0.35">
      <c r="A16" s="8"/>
      <c r="B16" s="8"/>
      <c r="C16" s="4"/>
      <c r="D16" s="4" t="str">
        <f>Stundenplan!D16</f>
        <v>*</v>
      </c>
      <c r="E16" s="4"/>
      <c r="F16" s="4" t="str">
        <f>Stundenplan!F16</f>
        <v>*</v>
      </c>
      <c r="G16" s="4"/>
      <c r="H16" s="4" t="str">
        <f>Stundenplan!H16</f>
        <v>*</v>
      </c>
      <c r="I16" s="4"/>
      <c r="J16" s="4" t="str">
        <f>Stundenplan!J16</f>
        <v>*</v>
      </c>
      <c r="K16" s="4"/>
      <c r="L16" s="4" t="str">
        <f>Stundenplan!L16</f>
        <v>*</v>
      </c>
      <c r="P16" s="6">
        <f t="shared" si="0"/>
        <v>0</v>
      </c>
      <c r="Q16">
        <f t="shared" si="1"/>
        <v>0</v>
      </c>
      <c r="R16" s="6">
        <f t="shared" si="2"/>
        <v>0</v>
      </c>
      <c r="S16">
        <f t="shared" si="3"/>
        <v>0</v>
      </c>
      <c r="T16" s="6">
        <f t="shared" si="4"/>
        <v>0</v>
      </c>
      <c r="U16">
        <f t="shared" si="5"/>
        <v>0</v>
      </c>
      <c r="V16" s="6">
        <f t="shared" si="6"/>
        <v>0</v>
      </c>
      <c r="W16">
        <f t="shared" si="7"/>
        <v>0</v>
      </c>
      <c r="X16" s="6">
        <f t="shared" si="8"/>
        <v>0</v>
      </c>
      <c r="Y16">
        <f t="shared" si="9"/>
        <v>0</v>
      </c>
      <c r="Z16" s="6">
        <f t="shared" si="10"/>
        <v>0</v>
      </c>
      <c r="AA16">
        <f t="shared" si="11"/>
        <v>0</v>
      </c>
      <c r="AB16" s="6">
        <f t="shared" si="12"/>
        <v>0</v>
      </c>
      <c r="AC16">
        <f t="shared" si="13"/>
        <v>0</v>
      </c>
      <c r="AD16" s="6">
        <f t="shared" si="14"/>
        <v>0</v>
      </c>
    </row>
    <row r="17" spans="1:30" x14ac:dyDescent="0.35">
      <c r="A17" s="8">
        <f>Stundenplan!A17</f>
        <v>0.41666666666666669</v>
      </c>
      <c r="B17" s="8">
        <f>Stundenplan!B17</f>
        <v>0.44791666666666669</v>
      </c>
      <c r="C17" s="4"/>
      <c r="D17" s="4" t="str">
        <f>Stundenplan!D17</f>
        <v>BS</v>
      </c>
      <c r="E17" s="4"/>
      <c r="F17" s="4" t="str">
        <f>Stundenplan!F17</f>
        <v>Wald</v>
      </c>
      <c r="G17" s="4"/>
      <c r="H17" s="4" t="str">
        <f>Stundenplan!H17</f>
        <v>Unt.</v>
      </c>
      <c r="I17" s="4"/>
      <c r="J17" s="4" t="str">
        <f>Stundenplan!J17</f>
        <v>Unt.</v>
      </c>
      <c r="K17" s="4"/>
      <c r="L17" s="4" t="str">
        <f>Stundenplan!L17</f>
        <v>Unt.</v>
      </c>
      <c r="P17" s="6">
        <f t="shared" si="0"/>
        <v>3.125E-2</v>
      </c>
      <c r="Q17">
        <f t="shared" si="1"/>
        <v>0</v>
      </c>
      <c r="R17" s="6">
        <f t="shared" si="2"/>
        <v>0</v>
      </c>
      <c r="S17">
        <f t="shared" si="3"/>
        <v>0</v>
      </c>
      <c r="T17" s="6">
        <f t="shared" si="4"/>
        <v>0</v>
      </c>
      <c r="U17">
        <f t="shared" si="5"/>
        <v>0</v>
      </c>
      <c r="V17" s="6">
        <f t="shared" si="6"/>
        <v>0</v>
      </c>
      <c r="W17">
        <f t="shared" si="7"/>
        <v>0</v>
      </c>
      <c r="X17" s="6">
        <f t="shared" si="8"/>
        <v>0</v>
      </c>
      <c r="Y17">
        <f t="shared" si="9"/>
        <v>0</v>
      </c>
      <c r="Z17" s="6">
        <f t="shared" si="10"/>
        <v>0</v>
      </c>
      <c r="AA17">
        <f t="shared" si="11"/>
        <v>0</v>
      </c>
      <c r="AB17" s="6">
        <f t="shared" si="12"/>
        <v>0</v>
      </c>
      <c r="AC17">
        <f t="shared" si="13"/>
        <v>0</v>
      </c>
      <c r="AD17" s="6">
        <f t="shared" si="14"/>
        <v>0</v>
      </c>
    </row>
    <row r="18" spans="1:30" x14ac:dyDescent="0.35">
      <c r="A18" s="8"/>
      <c r="B18" s="8"/>
      <c r="C18" s="4"/>
      <c r="D18" s="4" t="str">
        <f>Stundenplan!D18</f>
        <v>KLP</v>
      </c>
      <c r="E18" s="4"/>
      <c r="F18" s="4" t="str">
        <f>Stundenplan!F18</f>
        <v>KLP</v>
      </c>
      <c r="G18" s="4"/>
      <c r="H18" s="4" t="str">
        <f>Stundenplan!H18</f>
        <v>SHP IFP</v>
      </c>
      <c r="I18" s="4"/>
      <c r="J18" s="4" t="str">
        <f>Stundenplan!J18</f>
        <v>KLP</v>
      </c>
      <c r="K18" s="4"/>
      <c r="L18" s="4" t="str">
        <f>Stundenplan!L18</f>
        <v>KLP</v>
      </c>
      <c r="P18" s="6">
        <f t="shared" si="0"/>
        <v>0</v>
      </c>
      <c r="Q18">
        <f t="shared" si="1"/>
        <v>0</v>
      </c>
      <c r="R18" s="6">
        <f t="shared" si="2"/>
        <v>0</v>
      </c>
      <c r="S18">
        <f t="shared" si="3"/>
        <v>0</v>
      </c>
      <c r="T18" s="6">
        <f t="shared" si="4"/>
        <v>0</v>
      </c>
      <c r="U18">
        <f t="shared" si="5"/>
        <v>0</v>
      </c>
      <c r="V18" s="6">
        <f t="shared" si="6"/>
        <v>0</v>
      </c>
      <c r="W18">
        <f t="shared" si="7"/>
        <v>0</v>
      </c>
      <c r="X18" s="6">
        <f t="shared" si="8"/>
        <v>0</v>
      </c>
      <c r="Y18">
        <f t="shared" si="9"/>
        <v>0</v>
      </c>
      <c r="Z18" s="6">
        <f t="shared" si="10"/>
        <v>0</v>
      </c>
      <c r="AA18">
        <f t="shared" si="11"/>
        <v>0</v>
      </c>
      <c r="AB18" s="6">
        <f t="shared" si="12"/>
        <v>0</v>
      </c>
      <c r="AC18">
        <f t="shared" si="13"/>
        <v>0</v>
      </c>
      <c r="AD18" s="6">
        <f t="shared" si="14"/>
        <v>0</v>
      </c>
    </row>
    <row r="19" spans="1:30" x14ac:dyDescent="0.35">
      <c r="A19" s="8">
        <f>Stundenplan!A19</f>
        <v>0.4548611111111111</v>
      </c>
      <c r="B19" s="8">
        <f>Stundenplan!B19</f>
        <v>0.4861111111111111</v>
      </c>
      <c r="C19" s="4"/>
      <c r="D19" s="4" t="str">
        <f>Stundenplan!D19</f>
        <v>Unt.</v>
      </c>
      <c r="E19" s="4"/>
      <c r="F19" s="4" t="str">
        <f>Stundenplan!F19</f>
        <v>Unt.</v>
      </c>
      <c r="G19" s="4"/>
      <c r="H19" s="4" t="str">
        <f>Stundenplan!H19</f>
        <v>Unt.</v>
      </c>
      <c r="I19" s="4"/>
      <c r="J19" s="4" t="str">
        <f>Stundenplan!J19</f>
        <v>Unt.</v>
      </c>
      <c r="K19" s="4"/>
      <c r="L19" s="4" t="str">
        <f>Stundenplan!L19</f>
        <v>Unt.</v>
      </c>
      <c r="P19" s="6">
        <f t="shared" si="0"/>
        <v>3.125E-2</v>
      </c>
      <c r="Q19">
        <f t="shared" si="1"/>
        <v>0</v>
      </c>
      <c r="R19" s="6">
        <f t="shared" si="2"/>
        <v>0</v>
      </c>
      <c r="S19">
        <f t="shared" si="3"/>
        <v>0</v>
      </c>
      <c r="T19" s="6">
        <f t="shared" si="4"/>
        <v>0</v>
      </c>
      <c r="U19">
        <f t="shared" si="5"/>
        <v>0</v>
      </c>
      <c r="V19" s="6">
        <f t="shared" si="6"/>
        <v>0</v>
      </c>
      <c r="W19">
        <f t="shared" si="7"/>
        <v>0</v>
      </c>
      <c r="X19" s="6">
        <f t="shared" si="8"/>
        <v>0</v>
      </c>
      <c r="Y19">
        <f t="shared" si="9"/>
        <v>0</v>
      </c>
      <c r="Z19" s="6">
        <f t="shared" si="10"/>
        <v>0</v>
      </c>
      <c r="AA19">
        <f t="shared" si="11"/>
        <v>0</v>
      </c>
      <c r="AB19" s="6">
        <f t="shared" si="12"/>
        <v>0</v>
      </c>
      <c r="AC19">
        <f t="shared" si="13"/>
        <v>0</v>
      </c>
      <c r="AD19" s="6">
        <f t="shared" si="14"/>
        <v>0</v>
      </c>
    </row>
    <row r="20" spans="1:30" x14ac:dyDescent="0.35">
      <c r="A20" s="8"/>
      <c r="B20" s="8"/>
      <c r="C20" s="4"/>
      <c r="D20" s="4" t="str">
        <f>Stundenplan!D20</f>
        <v>KLP</v>
      </c>
      <c r="E20" s="4"/>
      <c r="F20" s="4" t="str">
        <f>Stundenplan!F20</f>
        <v>KLP</v>
      </c>
      <c r="G20" s="4"/>
      <c r="H20" s="4" t="str">
        <f>Stundenplan!H20</f>
        <v>KLP</v>
      </c>
      <c r="I20" s="4"/>
      <c r="J20" s="4" t="str">
        <f>Stundenplan!J20</f>
        <v>KLP</v>
      </c>
      <c r="K20" s="4"/>
      <c r="L20" s="4" t="str">
        <f>Stundenplan!L20</f>
        <v>KLP</v>
      </c>
      <c r="P20" s="6">
        <f t="shared" si="0"/>
        <v>0</v>
      </c>
      <c r="Q20">
        <f t="shared" si="1"/>
        <v>0</v>
      </c>
      <c r="R20" s="6">
        <f t="shared" si="2"/>
        <v>0</v>
      </c>
      <c r="S20">
        <f t="shared" si="3"/>
        <v>0</v>
      </c>
      <c r="T20" s="6">
        <f t="shared" si="4"/>
        <v>0</v>
      </c>
      <c r="U20">
        <f t="shared" si="5"/>
        <v>0</v>
      </c>
      <c r="V20" s="6">
        <f t="shared" si="6"/>
        <v>0</v>
      </c>
      <c r="W20">
        <f t="shared" si="7"/>
        <v>0</v>
      </c>
      <c r="X20" s="6">
        <f t="shared" si="8"/>
        <v>0</v>
      </c>
      <c r="Y20">
        <f t="shared" si="9"/>
        <v>0</v>
      </c>
      <c r="Z20" s="6">
        <f t="shared" si="10"/>
        <v>0</v>
      </c>
      <c r="AA20">
        <f t="shared" si="11"/>
        <v>0</v>
      </c>
      <c r="AB20" s="6">
        <f t="shared" si="12"/>
        <v>0</v>
      </c>
      <c r="AC20">
        <f t="shared" si="13"/>
        <v>0</v>
      </c>
      <c r="AD20" s="6">
        <f t="shared" si="14"/>
        <v>0</v>
      </c>
    </row>
    <row r="21" spans="1:30" x14ac:dyDescent="0.35">
      <c r="A21" s="8">
        <f>Stundenplan!A21</f>
        <v>0.4861111111111111</v>
      </c>
      <c r="B21" s="8">
        <f>Stundenplan!B21</f>
        <v>0.48958333333333331</v>
      </c>
      <c r="C21" s="4"/>
      <c r="D21" s="4">
        <f>Stundenplan!D21</f>
        <v>0</v>
      </c>
      <c r="E21" s="4"/>
      <c r="F21" s="4">
        <f>Stundenplan!F21</f>
        <v>0</v>
      </c>
      <c r="G21" s="4"/>
      <c r="H21" s="4">
        <f>Stundenplan!H21</f>
        <v>0</v>
      </c>
      <c r="I21" s="4"/>
      <c r="J21" s="4">
        <f>Stundenplan!J21</f>
        <v>0</v>
      </c>
      <c r="K21" s="4"/>
      <c r="L21" s="4">
        <f>Stundenplan!L21</f>
        <v>0</v>
      </c>
      <c r="P21" s="6">
        <f t="shared" si="0"/>
        <v>3.4722222222222099E-3</v>
      </c>
      <c r="Q21">
        <f t="shared" si="1"/>
        <v>0</v>
      </c>
      <c r="R21" s="6">
        <f t="shared" si="2"/>
        <v>0</v>
      </c>
      <c r="S21">
        <f t="shared" si="3"/>
        <v>0</v>
      </c>
      <c r="T21" s="6">
        <f t="shared" si="4"/>
        <v>0</v>
      </c>
      <c r="U21">
        <f t="shared" si="5"/>
        <v>0</v>
      </c>
      <c r="V21" s="6">
        <f t="shared" si="6"/>
        <v>0</v>
      </c>
      <c r="W21">
        <f t="shared" si="7"/>
        <v>0</v>
      </c>
      <c r="X21" s="6">
        <f t="shared" si="8"/>
        <v>0</v>
      </c>
      <c r="Y21">
        <f t="shared" si="9"/>
        <v>0</v>
      </c>
      <c r="Z21" s="6">
        <f t="shared" si="10"/>
        <v>0</v>
      </c>
      <c r="AA21">
        <f t="shared" si="11"/>
        <v>0</v>
      </c>
      <c r="AB21" s="6">
        <f t="shared" si="12"/>
        <v>0</v>
      </c>
      <c r="AC21">
        <f t="shared" si="13"/>
        <v>0</v>
      </c>
      <c r="AD21" s="6">
        <f t="shared" si="14"/>
        <v>0</v>
      </c>
    </row>
    <row r="22" spans="1:30" x14ac:dyDescent="0.35">
      <c r="A22" s="8"/>
      <c r="B22" s="8"/>
      <c r="C22" s="4"/>
      <c r="D22" s="4">
        <f>Stundenplan!D22</f>
        <v>0</v>
      </c>
      <c r="E22" s="4"/>
      <c r="F22" s="4">
        <f>Stundenplan!F22</f>
        <v>0</v>
      </c>
      <c r="G22" s="4"/>
      <c r="H22" s="4">
        <f>Stundenplan!H22</f>
        <v>0</v>
      </c>
      <c r="I22" s="4"/>
      <c r="J22" s="4">
        <f>Stundenplan!J22</f>
        <v>0</v>
      </c>
      <c r="K22" s="4"/>
      <c r="L22" s="4">
        <f>Stundenplan!L22</f>
        <v>0</v>
      </c>
      <c r="P22" s="6">
        <f t="shared" si="0"/>
        <v>0</v>
      </c>
      <c r="Q22">
        <f t="shared" si="1"/>
        <v>0</v>
      </c>
      <c r="R22" s="6">
        <f t="shared" si="2"/>
        <v>0</v>
      </c>
      <c r="S22">
        <f t="shared" si="3"/>
        <v>0</v>
      </c>
      <c r="T22" s="6">
        <f t="shared" si="4"/>
        <v>0</v>
      </c>
      <c r="U22">
        <f t="shared" si="5"/>
        <v>0</v>
      </c>
      <c r="V22" s="6">
        <f t="shared" si="6"/>
        <v>0</v>
      </c>
      <c r="W22">
        <f t="shared" si="7"/>
        <v>0</v>
      </c>
      <c r="X22" s="6">
        <f t="shared" si="8"/>
        <v>0</v>
      </c>
      <c r="Y22">
        <f t="shared" si="9"/>
        <v>0</v>
      </c>
      <c r="Z22" s="6">
        <f t="shared" si="10"/>
        <v>0</v>
      </c>
      <c r="AA22">
        <f t="shared" si="11"/>
        <v>0</v>
      </c>
      <c r="AB22" s="6">
        <f t="shared" si="12"/>
        <v>0</v>
      </c>
      <c r="AC22">
        <f t="shared" si="13"/>
        <v>0</v>
      </c>
      <c r="AD22" s="6">
        <f t="shared" si="14"/>
        <v>0</v>
      </c>
    </row>
    <row r="23" spans="1:30" x14ac:dyDescent="0.35">
      <c r="A23" s="8">
        <f>Stundenplan!A23</f>
        <v>0.48958333333333331</v>
      </c>
      <c r="B23" s="8">
        <f>Stundenplan!B23</f>
        <v>0.52083333333333337</v>
      </c>
      <c r="C23" s="4"/>
      <c r="D23" s="4" t="str">
        <f>Stundenplan!D23</f>
        <v>Mittag</v>
      </c>
      <c r="E23" s="4"/>
      <c r="F23" s="4" t="str">
        <f>Stundenplan!F23</f>
        <v>Mittag</v>
      </c>
      <c r="G23" s="4"/>
      <c r="H23" s="4" t="str">
        <f>Stundenplan!H23</f>
        <v>Mittag</v>
      </c>
      <c r="I23" s="4"/>
      <c r="J23" s="4" t="str">
        <f>Stundenplan!J23</f>
        <v>Mittag</v>
      </c>
      <c r="K23" s="4"/>
      <c r="L23" s="4" t="str">
        <f>Stundenplan!L23</f>
        <v>Mittag</v>
      </c>
      <c r="P23" s="6">
        <f t="shared" si="0"/>
        <v>3.1250000000000056E-2</v>
      </c>
      <c r="Q23">
        <f t="shared" si="1"/>
        <v>0</v>
      </c>
      <c r="R23" s="6">
        <f t="shared" si="2"/>
        <v>0</v>
      </c>
      <c r="S23">
        <f t="shared" si="3"/>
        <v>0</v>
      </c>
      <c r="T23" s="6">
        <f t="shared" si="4"/>
        <v>0</v>
      </c>
      <c r="U23">
        <f t="shared" si="5"/>
        <v>0</v>
      </c>
      <c r="V23" s="6">
        <f t="shared" si="6"/>
        <v>0</v>
      </c>
      <c r="W23">
        <f t="shared" si="7"/>
        <v>0</v>
      </c>
      <c r="X23" s="6">
        <f t="shared" si="8"/>
        <v>0</v>
      </c>
      <c r="Y23">
        <f t="shared" si="9"/>
        <v>0</v>
      </c>
      <c r="Z23" s="6">
        <f t="shared" si="10"/>
        <v>0</v>
      </c>
      <c r="AA23">
        <f t="shared" si="11"/>
        <v>0</v>
      </c>
      <c r="AB23" s="6">
        <f t="shared" si="12"/>
        <v>0</v>
      </c>
      <c r="AC23">
        <f t="shared" si="13"/>
        <v>0</v>
      </c>
      <c r="AD23" s="6">
        <f t="shared" si="14"/>
        <v>0</v>
      </c>
    </row>
    <row r="24" spans="1:30" x14ac:dyDescent="0.35">
      <c r="A24" s="8"/>
      <c r="B24" s="8"/>
      <c r="C24" s="4"/>
      <c r="D24" s="4" t="str">
        <f>Stundenplan!D24</f>
        <v>*</v>
      </c>
      <c r="E24" s="4"/>
      <c r="F24" s="4" t="str">
        <f>Stundenplan!F24</f>
        <v>*</v>
      </c>
      <c r="G24" s="4"/>
      <c r="H24" s="4" t="str">
        <f>Stundenplan!H24</f>
        <v>*</v>
      </c>
      <c r="I24" s="4"/>
      <c r="J24" s="4" t="str">
        <f>Stundenplan!J24</f>
        <v>*</v>
      </c>
      <c r="K24" s="4"/>
      <c r="L24" s="4" t="str">
        <f>Stundenplan!L24</f>
        <v>*</v>
      </c>
      <c r="P24" s="6">
        <f t="shared" si="0"/>
        <v>0</v>
      </c>
      <c r="Q24">
        <f t="shared" si="1"/>
        <v>0</v>
      </c>
      <c r="R24" s="6">
        <f t="shared" si="2"/>
        <v>0</v>
      </c>
      <c r="S24">
        <f t="shared" si="3"/>
        <v>0</v>
      </c>
      <c r="T24" s="6">
        <f t="shared" si="4"/>
        <v>0</v>
      </c>
      <c r="U24">
        <f t="shared" si="5"/>
        <v>0</v>
      </c>
      <c r="V24" s="6">
        <f t="shared" si="6"/>
        <v>0</v>
      </c>
      <c r="W24">
        <f t="shared" si="7"/>
        <v>0</v>
      </c>
      <c r="X24" s="6">
        <f t="shared" si="8"/>
        <v>0</v>
      </c>
      <c r="Y24">
        <f t="shared" si="9"/>
        <v>0</v>
      </c>
      <c r="Z24" s="6">
        <f t="shared" si="10"/>
        <v>0</v>
      </c>
      <c r="AA24">
        <f t="shared" si="11"/>
        <v>0</v>
      </c>
      <c r="AB24" s="6">
        <f t="shared" si="12"/>
        <v>0</v>
      </c>
      <c r="AC24">
        <f t="shared" si="13"/>
        <v>0</v>
      </c>
      <c r="AD24" s="6">
        <f t="shared" si="14"/>
        <v>0</v>
      </c>
    </row>
    <row r="25" spans="1:30" x14ac:dyDescent="0.35">
      <c r="A25" s="8">
        <f>Stundenplan!A25</f>
        <v>0.52083333333333337</v>
      </c>
      <c r="B25" s="8">
        <f>Stundenplan!B25</f>
        <v>0.55208333333333337</v>
      </c>
      <c r="C25" s="4"/>
      <c r="D25" s="4" t="str">
        <f>Stundenplan!D25</f>
        <v>*</v>
      </c>
      <c r="E25" s="4"/>
      <c r="F25" s="4" t="str">
        <f>Stundenplan!F25</f>
        <v>*</v>
      </c>
      <c r="G25" s="4"/>
      <c r="H25" s="4" t="str">
        <f>Stundenplan!H25</f>
        <v>*</v>
      </c>
      <c r="I25" s="4"/>
      <c r="J25" s="4" t="str">
        <f>Stundenplan!J25</f>
        <v>*</v>
      </c>
      <c r="K25" s="4"/>
      <c r="L25" s="4" t="str">
        <f>Stundenplan!L25</f>
        <v>*</v>
      </c>
      <c r="P25" s="6">
        <f t="shared" si="0"/>
        <v>3.125E-2</v>
      </c>
      <c r="Q25">
        <f t="shared" si="1"/>
        <v>0</v>
      </c>
      <c r="R25" s="6">
        <f t="shared" si="2"/>
        <v>0</v>
      </c>
      <c r="S25">
        <f t="shared" si="3"/>
        <v>0</v>
      </c>
      <c r="T25" s="6">
        <f t="shared" si="4"/>
        <v>0</v>
      </c>
      <c r="U25">
        <f t="shared" si="5"/>
        <v>0</v>
      </c>
      <c r="V25" s="6">
        <f t="shared" si="6"/>
        <v>0</v>
      </c>
      <c r="W25">
        <f t="shared" si="7"/>
        <v>0</v>
      </c>
      <c r="X25" s="6">
        <f t="shared" si="8"/>
        <v>0</v>
      </c>
      <c r="Y25">
        <f t="shared" si="9"/>
        <v>0</v>
      </c>
      <c r="Z25" s="6">
        <f t="shared" si="10"/>
        <v>0</v>
      </c>
      <c r="AA25">
        <f t="shared" si="11"/>
        <v>0</v>
      </c>
      <c r="AB25" s="6">
        <f t="shared" si="12"/>
        <v>0</v>
      </c>
      <c r="AC25">
        <f t="shared" si="13"/>
        <v>0</v>
      </c>
      <c r="AD25" s="6">
        <f t="shared" si="14"/>
        <v>0</v>
      </c>
    </row>
    <row r="26" spans="1:30" x14ac:dyDescent="0.35">
      <c r="A26" s="8"/>
      <c r="B26" s="8"/>
      <c r="C26" s="4"/>
      <c r="D26" s="4" t="str">
        <f>Stundenplan!D26</f>
        <v>*</v>
      </c>
      <c r="E26" s="4"/>
      <c r="F26" s="4" t="str">
        <f>Stundenplan!F26</f>
        <v>*</v>
      </c>
      <c r="G26" s="4"/>
      <c r="H26" s="4" t="str">
        <f>Stundenplan!H26</f>
        <v>*</v>
      </c>
      <c r="I26" s="4"/>
      <c r="J26" s="4" t="str">
        <f>Stundenplan!J26</f>
        <v>*</v>
      </c>
      <c r="K26" s="4"/>
      <c r="L26" s="4" t="str">
        <f>Stundenplan!L26</f>
        <v>*</v>
      </c>
      <c r="P26" s="6">
        <f t="shared" si="0"/>
        <v>0</v>
      </c>
      <c r="Q26">
        <f t="shared" si="1"/>
        <v>0</v>
      </c>
      <c r="R26" s="6">
        <f t="shared" si="2"/>
        <v>0</v>
      </c>
      <c r="S26">
        <f t="shared" si="3"/>
        <v>0</v>
      </c>
      <c r="T26" s="6">
        <f t="shared" si="4"/>
        <v>0</v>
      </c>
      <c r="U26">
        <f t="shared" si="5"/>
        <v>0</v>
      </c>
      <c r="V26" s="6">
        <f t="shared" si="6"/>
        <v>0</v>
      </c>
      <c r="W26">
        <f t="shared" si="7"/>
        <v>0</v>
      </c>
      <c r="X26" s="6">
        <f t="shared" si="8"/>
        <v>0</v>
      </c>
      <c r="Y26">
        <f t="shared" si="9"/>
        <v>0</v>
      </c>
      <c r="Z26" s="6">
        <f t="shared" si="10"/>
        <v>0</v>
      </c>
      <c r="AA26">
        <f t="shared" si="11"/>
        <v>0</v>
      </c>
      <c r="AB26" s="6">
        <f t="shared" si="12"/>
        <v>0</v>
      </c>
      <c r="AC26">
        <f t="shared" si="13"/>
        <v>0</v>
      </c>
      <c r="AD26" s="6">
        <f t="shared" si="14"/>
        <v>0</v>
      </c>
    </row>
    <row r="27" spans="1:30" x14ac:dyDescent="0.35">
      <c r="A27" s="8">
        <f>Stundenplan!A27</f>
        <v>0.55208333333333337</v>
      </c>
      <c r="B27" s="8">
        <f>Stundenplan!B27</f>
        <v>0.5625</v>
      </c>
      <c r="C27" s="4"/>
      <c r="D27" s="4" t="str">
        <f>Stundenplan!D27</f>
        <v>AZ SuS</v>
      </c>
      <c r="E27" s="4"/>
      <c r="F27" s="4">
        <f>Stundenplan!F27</f>
        <v>0</v>
      </c>
      <c r="G27" s="4"/>
      <c r="H27" s="4">
        <f>Stundenplan!H27</f>
        <v>0</v>
      </c>
      <c r="I27" s="4"/>
      <c r="J27" s="4" t="str">
        <f>Stundenplan!J27</f>
        <v>AZ SuS</v>
      </c>
      <c r="K27" s="4"/>
      <c r="L27" s="4">
        <f>Stundenplan!L27</f>
        <v>0</v>
      </c>
      <c r="P27" s="6">
        <f t="shared" si="0"/>
        <v>1.041666666666663E-2</v>
      </c>
      <c r="Q27">
        <f t="shared" si="1"/>
        <v>0</v>
      </c>
      <c r="R27" s="6">
        <f t="shared" si="2"/>
        <v>0</v>
      </c>
      <c r="S27">
        <f t="shared" si="3"/>
        <v>0</v>
      </c>
      <c r="T27" s="6">
        <f t="shared" si="4"/>
        <v>0</v>
      </c>
      <c r="U27">
        <f t="shared" si="5"/>
        <v>0</v>
      </c>
      <c r="V27" s="6">
        <f t="shared" si="6"/>
        <v>0</v>
      </c>
      <c r="W27">
        <f t="shared" si="7"/>
        <v>0</v>
      </c>
      <c r="X27" s="6">
        <f t="shared" si="8"/>
        <v>0</v>
      </c>
      <c r="Y27">
        <f t="shared" si="9"/>
        <v>0</v>
      </c>
      <c r="Z27" s="6">
        <f t="shared" si="10"/>
        <v>0</v>
      </c>
      <c r="AA27">
        <f t="shared" si="11"/>
        <v>0</v>
      </c>
      <c r="AB27" s="6">
        <f t="shared" si="12"/>
        <v>0</v>
      </c>
      <c r="AC27">
        <f t="shared" si="13"/>
        <v>0</v>
      </c>
      <c r="AD27" s="6">
        <f t="shared" si="14"/>
        <v>0</v>
      </c>
    </row>
    <row r="28" spans="1:30" x14ac:dyDescent="0.35">
      <c r="A28" s="8"/>
      <c r="B28" s="8"/>
      <c r="C28" s="4"/>
      <c r="D28" s="4" t="str">
        <f>Stundenplan!D28</f>
        <v>KLP</v>
      </c>
      <c r="E28" s="4"/>
      <c r="F28" s="4">
        <f>Stundenplan!F28</f>
        <v>0</v>
      </c>
      <c r="G28" s="4"/>
      <c r="H28" s="4">
        <f>Stundenplan!H28</f>
        <v>0</v>
      </c>
      <c r="I28" s="4"/>
      <c r="J28" s="4" t="str">
        <f>Stundenplan!J28</f>
        <v>KLP</v>
      </c>
      <c r="K28" s="4"/>
      <c r="L28" s="4">
        <f>Stundenplan!L28</f>
        <v>0</v>
      </c>
      <c r="P28" s="6">
        <f t="shared" si="0"/>
        <v>0</v>
      </c>
      <c r="Q28">
        <f t="shared" si="1"/>
        <v>0</v>
      </c>
      <c r="R28" s="6">
        <f t="shared" si="2"/>
        <v>0</v>
      </c>
      <c r="S28">
        <f t="shared" si="3"/>
        <v>0</v>
      </c>
      <c r="T28" s="6">
        <f t="shared" si="4"/>
        <v>0</v>
      </c>
      <c r="U28">
        <f t="shared" si="5"/>
        <v>0</v>
      </c>
      <c r="V28" s="6">
        <f t="shared" si="6"/>
        <v>0</v>
      </c>
      <c r="W28">
        <f t="shared" si="7"/>
        <v>0</v>
      </c>
      <c r="X28" s="6">
        <f t="shared" si="8"/>
        <v>0</v>
      </c>
      <c r="Y28">
        <f t="shared" si="9"/>
        <v>0</v>
      </c>
      <c r="Z28" s="6">
        <f t="shared" si="10"/>
        <v>0</v>
      </c>
      <c r="AA28">
        <f t="shared" si="11"/>
        <v>0</v>
      </c>
      <c r="AB28" s="6">
        <f t="shared" si="12"/>
        <v>0</v>
      </c>
      <c r="AC28">
        <f t="shared" si="13"/>
        <v>0</v>
      </c>
      <c r="AD28" s="6">
        <f t="shared" si="14"/>
        <v>0</v>
      </c>
    </row>
    <row r="29" spans="1:30" x14ac:dyDescent="0.35">
      <c r="A29" s="8">
        <f>Stundenplan!A29</f>
        <v>0.5625</v>
      </c>
      <c r="B29" s="8">
        <f>Stundenplan!B29</f>
        <v>0.59375</v>
      </c>
      <c r="C29" s="4"/>
      <c r="D29" s="4" t="str">
        <f>Stundenplan!D29</f>
        <v>Unt.</v>
      </c>
      <c r="E29" s="4"/>
      <c r="F29" s="4">
        <f>Stundenplan!F29</f>
        <v>0</v>
      </c>
      <c r="G29" s="4"/>
      <c r="H29" s="4">
        <f>Stundenplan!H29</f>
        <v>0</v>
      </c>
      <c r="I29" s="4"/>
      <c r="J29" s="4" t="str">
        <f>Stundenplan!J29</f>
        <v>Unt.</v>
      </c>
      <c r="K29" s="4"/>
      <c r="L29" s="4">
        <f>Stundenplan!L29</f>
        <v>0</v>
      </c>
      <c r="P29" s="6">
        <f t="shared" si="0"/>
        <v>3.125E-2</v>
      </c>
      <c r="Q29">
        <f t="shared" si="1"/>
        <v>0</v>
      </c>
      <c r="R29" s="6">
        <f t="shared" si="2"/>
        <v>0</v>
      </c>
      <c r="S29">
        <f t="shared" si="3"/>
        <v>0</v>
      </c>
      <c r="T29" s="6">
        <f t="shared" si="4"/>
        <v>0</v>
      </c>
      <c r="U29">
        <f t="shared" si="5"/>
        <v>0</v>
      </c>
      <c r="V29" s="6">
        <f t="shared" si="6"/>
        <v>0</v>
      </c>
      <c r="W29">
        <f t="shared" si="7"/>
        <v>0</v>
      </c>
      <c r="X29" s="6">
        <f t="shared" si="8"/>
        <v>0</v>
      </c>
      <c r="Y29">
        <f t="shared" si="9"/>
        <v>0</v>
      </c>
      <c r="Z29" s="6">
        <f t="shared" si="10"/>
        <v>0</v>
      </c>
      <c r="AA29">
        <f t="shared" si="11"/>
        <v>0</v>
      </c>
      <c r="AB29" s="6">
        <f t="shared" si="12"/>
        <v>0</v>
      </c>
      <c r="AC29">
        <f t="shared" si="13"/>
        <v>0</v>
      </c>
      <c r="AD29" s="6">
        <f t="shared" si="14"/>
        <v>0</v>
      </c>
    </row>
    <row r="30" spans="1:30" x14ac:dyDescent="0.35">
      <c r="A30" s="8"/>
      <c r="B30" s="8"/>
      <c r="C30" s="4"/>
      <c r="D30" s="4" t="str">
        <f>Stundenplan!D30</f>
        <v>KLP</v>
      </c>
      <c r="E30" s="4"/>
      <c r="F30" s="4">
        <f>Stundenplan!F30</f>
        <v>0</v>
      </c>
      <c r="G30" s="4"/>
      <c r="H30" s="4">
        <f>Stundenplan!H30</f>
        <v>0</v>
      </c>
      <c r="I30" s="4"/>
      <c r="J30" s="4" t="str">
        <f>Stundenplan!J30</f>
        <v>KLP</v>
      </c>
      <c r="K30" s="4"/>
      <c r="L30" s="4">
        <f>Stundenplan!L30</f>
        <v>0</v>
      </c>
      <c r="P30" s="6">
        <f t="shared" si="0"/>
        <v>0</v>
      </c>
      <c r="Q30">
        <f t="shared" si="1"/>
        <v>0</v>
      </c>
      <c r="R30" s="6">
        <f t="shared" si="2"/>
        <v>0</v>
      </c>
      <c r="S30">
        <f t="shared" si="3"/>
        <v>0</v>
      </c>
      <c r="T30" s="6">
        <f t="shared" si="4"/>
        <v>0</v>
      </c>
      <c r="U30">
        <f t="shared" si="5"/>
        <v>0</v>
      </c>
      <c r="V30" s="6">
        <f t="shared" si="6"/>
        <v>0</v>
      </c>
      <c r="W30">
        <f t="shared" si="7"/>
        <v>0</v>
      </c>
      <c r="X30" s="6">
        <f t="shared" si="8"/>
        <v>0</v>
      </c>
      <c r="Y30">
        <f t="shared" si="9"/>
        <v>0</v>
      </c>
      <c r="Z30" s="6">
        <f t="shared" si="10"/>
        <v>0</v>
      </c>
      <c r="AA30">
        <f t="shared" si="11"/>
        <v>0</v>
      </c>
      <c r="AB30" s="6">
        <f t="shared" si="12"/>
        <v>0</v>
      </c>
      <c r="AC30">
        <f t="shared" si="13"/>
        <v>0</v>
      </c>
      <c r="AD30" s="6">
        <f t="shared" si="14"/>
        <v>0</v>
      </c>
    </row>
    <row r="31" spans="1:30" x14ac:dyDescent="0.35">
      <c r="A31" s="8">
        <f>Stundenplan!A31</f>
        <v>0.59722222222222221</v>
      </c>
      <c r="B31" s="8">
        <f>Stundenplan!B31</f>
        <v>0.62847222222222221</v>
      </c>
      <c r="C31" s="4"/>
      <c r="D31" s="4" t="str">
        <f>Stundenplan!D31</f>
        <v>Unt.</v>
      </c>
      <c r="E31" s="4"/>
      <c r="F31" s="4">
        <f>Stundenplan!F31</f>
        <v>0</v>
      </c>
      <c r="G31" s="4"/>
      <c r="H31" s="4">
        <f>Stundenplan!H31</f>
        <v>0</v>
      </c>
      <c r="I31" s="4"/>
      <c r="J31" s="4" t="str">
        <f>Stundenplan!J31</f>
        <v>Unt.</v>
      </c>
      <c r="K31" s="4"/>
      <c r="L31" s="4">
        <f>Stundenplan!L31</f>
        <v>0</v>
      </c>
      <c r="P31" s="6">
        <f t="shared" si="0"/>
        <v>3.125E-2</v>
      </c>
      <c r="Q31">
        <f t="shared" si="1"/>
        <v>0</v>
      </c>
      <c r="R31" s="6">
        <f t="shared" si="2"/>
        <v>0</v>
      </c>
      <c r="S31">
        <f t="shared" si="3"/>
        <v>0</v>
      </c>
      <c r="T31" s="6">
        <f t="shared" si="4"/>
        <v>0</v>
      </c>
      <c r="U31">
        <f t="shared" si="5"/>
        <v>0</v>
      </c>
      <c r="V31" s="6">
        <f t="shared" si="6"/>
        <v>0</v>
      </c>
      <c r="W31">
        <f t="shared" si="7"/>
        <v>0</v>
      </c>
      <c r="X31" s="6">
        <f t="shared" si="8"/>
        <v>0</v>
      </c>
      <c r="Y31">
        <f t="shared" si="9"/>
        <v>0</v>
      </c>
      <c r="Z31" s="6">
        <f t="shared" si="10"/>
        <v>0</v>
      </c>
      <c r="AA31">
        <f t="shared" si="11"/>
        <v>0</v>
      </c>
      <c r="AB31" s="6">
        <f t="shared" si="12"/>
        <v>0</v>
      </c>
      <c r="AC31">
        <f t="shared" si="13"/>
        <v>0</v>
      </c>
      <c r="AD31" s="6">
        <f t="shared" si="14"/>
        <v>0</v>
      </c>
    </row>
    <row r="32" spans="1:30" x14ac:dyDescent="0.35">
      <c r="A32" s="8"/>
      <c r="B32" s="8"/>
      <c r="C32" s="4"/>
      <c r="D32" s="4" t="str">
        <f>Stundenplan!D32</f>
        <v>KLP</v>
      </c>
      <c r="E32" s="4"/>
      <c r="F32" s="4">
        <f>Stundenplan!F32</f>
        <v>0</v>
      </c>
      <c r="G32" s="4"/>
      <c r="H32" s="4">
        <f>Stundenplan!H32</f>
        <v>0</v>
      </c>
      <c r="I32" s="4"/>
      <c r="J32" s="4" t="str">
        <f>Stundenplan!J32</f>
        <v>KLP</v>
      </c>
      <c r="K32" s="4"/>
      <c r="L32" s="4">
        <f>Stundenplan!L32</f>
        <v>0</v>
      </c>
      <c r="P32" s="6">
        <f t="shared" si="0"/>
        <v>0</v>
      </c>
      <c r="Q32">
        <f t="shared" si="1"/>
        <v>0</v>
      </c>
      <c r="R32" s="6">
        <f t="shared" si="2"/>
        <v>0</v>
      </c>
      <c r="S32">
        <f t="shared" si="3"/>
        <v>0</v>
      </c>
      <c r="T32" s="6">
        <f t="shared" si="4"/>
        <v>0</v>
      </c>
      <c r="U32">
        <f t="shared" si="5"/>
        <v>0</v>
      </c>
      <c r="V32" s="6">
        <f t="shared" si="6"/>
        <v>0</v>
      </c>
      <c r="W32">
        <f t="shared" si="7"/>
        <v>0</v>
      </c>
      <c r="X32" s="6">
        <f t="shared" si="8"/>
        <v>0</v>
      </c>
      <c r="Y32">
        <f t="shared" si="9"/>
        <v>0</v>
      </c>
      <c r="Z32" s="6">
        <f t="shared" si="10"/>
        <v>0</v>
      </c>
      <c r="AA32">
        <f t="shared" si="11"/>
        <v>0</v>
      </c>
      <c r="AB32" s="6">
        <f t="shared" si="12"/>
        <v>0</v>
      </c>
      <c r="AC32">
        <f t="shared" si="13"/>
        <v>0</v>
      </c>
      <c r="AD32" s="6">
        <f t="shared" si="14"/>
        <v>0</v>
      </c>
    </row>
    <row r="33" spans="1:30" x14ac:dyDescent="0.35">
      <c r="A33" s="8">
        <f>Stundenplan!A33</f>
        <v>0.62847222222222221</v>
      </c>
      <c r="B33" s="8">
        <f>Stundenplan!B33</f>
        <v>0.63888888888888895</v>
      </c>
      <c r="C33" s="4"/>
      <c r="D33" s="4" t="str">
        <f>Stundenplan!D33</f>
        <v>Pause</v>
      </c>
      <c r="E33" s="4"/>
      <c r="F33" s="4" t="str">
        <f>Stundenplan!F33</f>
        <v>Pause</v>
      </c>
      <c r="G33" s="4"/>
      <c r="H33" s="4">
        <f>Stundenplan!H33</f>
        <v>0</v>
      </c>
      <c r="I33" s="4"/>
      <c r="J33" s="4">
        <f>Stundenplan!J33</f>
        <v>0</v>
      </c>
      <c r="K33" s="4"/>
      <c r="L33" s="4">
        <f>Stundenplan!L33</f>
        <v>0</v>
      </c>
      <c r="P33" s="6">
        <f t="shared" si="0"/>
        <v>1.0416666666666741E-2</v>
      </c>
      <c r="Q33">
        <f t="shared" si="1"/>
        <v>0</v>
      </c>
      <c r="R33" s="6">
        <f t="shared" si="2"/>
        <v>0</v>
      </c>
      <c r="S33">
        <f t="shared" si="3"/>
        <v>0</v>
      </c>
      <c r="T33" s="6">
        <f t="shared" si="4"/>
        <v>0</v>
      </c>
      <c r="U33">
        <f t="shared" si="5"/>
        <v>0</v>
      </c>
      <c r="V33" s="6">
        <f t="shared" si="6"/>
        <v>0</v>
      </c>
      <c r="W33">
        <f t="shared" si="7"/>
        <v>0</v>
      </c>
      <c r="X33" s="6">
        <f t="shared" si="8"/>
        <v>0</v>
      </c>
      <c r="Y33">
        <f t="shared" si="9"/>
        <v>0</v>
      </c>
      <c r="Z33" s="6">
        <f t="shared" si="10"/>
        <v>0</v>
      </c>
      <c r="AA33">
        <f t="shared" si="11"/>
        <v>0</v>
      </c>
      <c r="AB33" s="6">
        <f t="shared" si="12"/>
        <v>0</v>
      </c>
      <c r="AC33">
        <f t="shared" si="13"/>
        <v>0</v>
      </c>
      <c r="AD33" s="6">
        <f t="shared" si="14"/>
        <v>0</v>
      </c>
    </row>
    <row r="34" spans="1:30" x14ac:dyDescent="0.35">
      <c r="A34" s="8"/>
      <c r="B34" s="8"/>
      <c r="C34" s="4"/>
      <c r="D34" s="4" t="str">
        <f>Stundenplan!D34</f>
        <v>*</v>
      </c>
      <c r="E34" s="4"/>
      <c r="F34" s="4" t="str">
        <f>Stundenplan!F34</f>
        <v>*</v>
      </c>
      <c r="G34" s="4"/>
      <c r="H34" s="4">
        <f>Stundenplan!H34</f>
        <v>0</v>
      </c>
      <c r="I34" s="4"/>
      <c r="J34" s="4">
        <f>Stundenplan!J34</f>
        <v>0</v>
      </c>
      <c r="K34" s="4"/>
      <c r="L34" s="4">
        <f>Stundenplan!L34</f>
        <v>0</v>
      </c>
      <c r="P34" s="6">
        <f t="shared" si="0"/>
        <v>0</v>
      </c>
      <c r="Q34">
        <f t="shared" si="1"/>
        <v>0</v>
      </c>
      <c r="R34" s="6">
        <f t="shared" si="2"/>
        <v>0</v>
      </c>
      <c r="S34">
        <f t="shared" si="3"/>
        <v>0</v>
      </c>
      <c r="T34" s="6">
        <f t="shared" si="4"/>
        <v>0</v>
      </c>
      <c r="U34">
        <f t="shared" si="5"/>
        <v>0</v>
      </c>
      <c r="V34" s="6">
        <f t="shared" si="6"/>
        <v>0</v>
      </c>
      <c r="W34">
        <f t="shared" si="7"/>
        <v>0</v>
      </c>
      <c r="X34" s="6">
        <f t="shared" si="8"/>
        <v>0</v>
      </c>
      <c r="Y34">
        <f t="shared" si="9"/>
        <v>0</v>
      </c>
      <c r="Z34" s="6">
        <f t="shared" si="10"/>
        <v>0</v>
      </c>
      <c r="AA34">
        <f t="shared" si="11"/>
        <v>0</v>
      </c>
      <c r="AB34" s="6">
        <f t="shared" si="12"/>
        <v>0</v>
      </c>
      <c r="AC34">
        <f t="shared" si="13"/>
        <v>0</v>
      </c>
      <c r="AD34" s="6">
        <f t="shared" si="14"/>
        <v>0</v>
      </c>
    </row>
    <row r="35" spans="1:30" x14ac:dyDescent="0.35">
      <c r="A35" s="8">
        <f>Stundenplan!A35</f>
        <v>0.63888888888888895</v>
      </c>
      <c r="B35" s="8">
        <f>Stundenplan!B35</f>
        <v>0.67013888888888884</v>
      </c>
      <c r="C35" s="4"/>
      <c r="D35" s="4" t="str">
        <f>Stundenplan!D35</f>
        <v>MFE</v>
      </c>
      <c r="E35" s="4"/>
      <c r="F35" s="4">
        <f>Stundenplan!F35</f>
        <v>0</v>
      </c>
      <c r="G35" s="4"/>
      <c r="H35" s="4">
        <f>Stundenplan!H35</f>
        <v>0</v>
      </c>
      <c r="I35" s="4"/>
      <c r="J35" s="4">
        <f>Stundenplan!J35</f>
        <v>0</v>
      </c>
      <c r="K35" s="4"/>
      <c r="L35" s="4">
        <f>Stundenplan!L35</f>
        <v>0</v>
      </c>
      <c r="P35" s="6">
        <f t="shared" si="0"/>
        <v>3.1249999999999889E-2</v>
      </c>
      <c r="Q35">
        <f t="shared" si="1"/>
        <v>0</v>
      </c>
      <c r="R35" s="6">
        <f t="shared" si="2"/>
        <v>0</v>
      </c>
      <c r="S35">
        <f t="shared" si="3"/>
        <v>0</v>
      </c>
      <c r="T35" s="6">
        <f t="shared" si="4"/>
        <v>0</v>
      </c>
      <c r="U35">
        <f t="shared" si="5"/>
        <v>0</v>
      </c>
      <c r="V35" s="6">
        <f t="shared" si="6"/>
        <v>0</v>
      </c>
      <c r="W35">
        <f t="shared" si="7"/>
        <v>0</v>
      </c>
      <c r="X35" s="6">
        <f t="shared" si="8"/>
        <v>0</v>
      </c>
      <c r="Y35">
        <f t="shared" si="9"/>
        <v>0</v>
      </c>
      <c r="Z35" s="6">
        <f t="shared" si="10"/>
        <v>0</v>
      </c>
      <c r="AA35">
        <f t="shared" si="11"/>
        <v>0</v>
      </c>
      <c r="AB35" s="6">
        <f t="shared" si="12"/>
        <v>0</v>
      </c>
      <c r="AC35">
        <f t="shared" si="13"/>
        <v>0</v>
      </c>
      <c r="AD35" s="6">
        <f t="shared" si="14"/>
        <v>0</v>
      </c>
    </row>
    <row r="36" spans="1:30" x14ac:dyDescent="0.35">
      <c r="A36" s="8"/>
      <c r="B36" s="8"/>
      <c r="C36" s="4"/>
      <c r="D36" s="4" t="str">
        <f>Stundenplan!D36</f>
        <v>Andere LP</v>
      </c>
      <c r="E36" s="4"/>
      <c r="F36" s="4">
        <f>Stundenplan!F36</f>
        <v>0</v>
      </c>
      <c r="G36" s="4"/>
      <c r="H36" s="4">
        <f>Stundenplan!H36</f>
        <v>0</v>
      </c>
      <c r="I36" s="4"/>
      <c r="J36" s="4">
        <f>Stundenplan!J36</f>
        <v>0</v>
      </c>
      <c r="K36" s="4"/>
      <c r="L36" s="4">
        <f>Stundenplan!L36</f>
        <v>0</v>
      </c>
      <c r="P36" s="6">
        <f t="shared" si="0"/>
        <v>0</v>
      </c>
      <c r="Q36">
        <f t="shared" si="1"/>
        <v>0</v>
      </c>
      <c r="R36" s="6">
        <f t="shared" si="2"/>
        <v>0</v>
      </c>
      <c r="S36">
        <f t="shared" si="3"/>
        <v>0</v>
      </c>
      <c r="T36" s="6">
        <f t="shared" si="4"/>
        <v>0</v>
      </c>
      <c r="U36">
        <f t="shared" si="5"/>
        <v>0</v>
      </c>
      <c r="V36" s="6">
        <f t="shared" si="6"/>
        <v>0</v>
      </c>
      <c r="W36">
        <f t="shared" si="7"/>
        <v>0</v>
      </c>
      <c r="X36" s="6">
        <f t="shared" si="8"/>
        <v>0</v>
      </c>
      <c r="Y36">
        <f t="shared" si="9"/>
        <v>0</v>
      </c>
      <c r="Z36" s="6">
        <f t="shared" si="10"/>
        <v>0</v>
      </c>
      <c r="AA36">
        <f t="shared" si="11"/>
        <v>0</v>
      </c>
      <c r="AB36" s="6">
        <f t="shared" si="12"/>
        <v>0</v>
      </c>
      <c r="AC36">
        <f t="shared" si="13"/>
        <v>0</v>
      </c>
      <c r="AD36" s="6">
        <f t="shared" si="14"/>
        <v>0</v>
      </c>
    </row>
    <row r="37" spans="1:30" x14ac:dyDescent="0.35">
      <c r="A37" s="8">
        <f>Stundenplan!A37</f>
        <v>0.67361111111111116</v>
      </c>
      <c r="B37" s="8">
        <f>Stundenplan!B37</f>
        <v>0.67708333333333337</v>
      </c>
      <c r="C37" s="4"/>
      <c r="D37" s="4">
        <f>Stundenplan!D37</f>
        <v>0</v>
      </c>
      <c r="E37" s="4"/>
      <c r="F37" s="4">
        <f>Stundenplan!F37</f>
        <v>0</v>
      </c>
      <c r="G37" s="4"/>
      <c r="H37" s="4">
        <f>Stundenplan!H37</f>
        <v>0</v>
      </c>
      <c r="I37" s="4"/>
      <c r="J37" s="4">
        <f>Stundenplan!J37</f>
        <v>0</v>
      </c>
      <c r="K37" s="4"/>
      <c r="L37" s="4">
        <f>Stundenplan!L37</f>
        <v>0</v>
      </c>
      <c r="P37" s="6">
        <f t="shared" si="0"/>
        <v>3.4722222222222099E-3</v>
      </c>
      <c r="Q37">
        <f t="shared" si="1"/>
        <v>0</v>
      </c>
      <c r="R37" s="6">
        <f t="shared" si="2"/>
        <v>0</v>
      </c>
      <c r="S37">
        <f t="shared" si="3"/>
        <v>0</v>
      </c>
      <c r="T37" s="6">
        <f t="shared" si="4"/>
        <v>0</v>
      </c>
      <c r="U37">
        <f t="shared" si="5"/>
        <v>0</v>
      </c>
      <c r="V37" s="6">
        <f t="shared" si="6"/>
        <v>0</v>
      </c>
      <c r="W37">
        <f t="shared" si="7"/>
        <v>0</v>
      </c>
      <c r="X37" s="6">
        <f t="shared" si="8"/>
        <v>0</v>
      </c>
      <c r="Y37">
        <f t="shared" si="9"/>
        <v>0</v>
      </c>
      <c r="Z37" s="6">
        <f t="shared" si="10"/>
        <v>0</v>
      </c>
      <c r="AA37">
        <f t="shared" si="11"/>
        <v>0</v>
      </c>
      <c r="AB37" s="6">
        <f t="shared" si="12"/>
        <v>0</v>
      </c>
      <c r="AC37">
        <f t="shared" si="13"/>
        <v>0</v>
      </c>
      <c r="AD37" s="6">
        <f t="shared" si="14"/>
        <v>0</v>
      </c>
    </row>
    <row r="38" spans="1:30" x14ac:dyDescent="0.35">
      <c r="A38" s="8"/>
      <c r="B38" s="8"/>
      <c r="C38" s="4"/>
      <c r="D38" s="4">
        <f>Stundenplan!D38</f>
        <v>0</v>
      </c>
      <c r="E38" s="4"/>
      <c r="F38" s="4">
        <f>Stundenplan!F38</f>
        <v>0</v>
      </c>
      <c r="G38" s="4"/>
      <c r="H38" s="4">
        <f>Stundenplan!H38</f>
        <v>0</v>
      </c>
      <c r="I38" s="4"/>
      <c r="J38" s="4">
        <f>Stundenplan!J38</f>
        <v>0</v>
      </c>
      <c r="K38" s="4"/>
      <c r="L38" s="4">
        <f>Stundenplan!L38</f>
        <v>0</v>
      </c>
      <c r="P38" s="6">
        <f t="shared" si="0"/>
        <v>0</v>
      </c>
      <c r="Q38">
        <f t="shared" si="1"/>
        <v>0</v>
      </c>
      <c r="R38" s="6">
        <f t="shared" si="2"/>
        <v>0</v>
      </c>
      <c r="S38">
        <f t="shared" si="3"/>
        <v>0</v>
      </c>
      <c r="T38" s="6">
        <f t="shared" si="4"/>
        <v>0</v>
      </c>
      <c r="U38">
        <f t="shared" si="5"/>
        <v>0</v>
      </c>
      <c r="V38" s="6">
        <f t="shared" si="6"/>
        <v>0</v>
      </c>
      <c r="W38">
        <f t="shared" si="7"/>
        <v>0</v>
      </c>
      <c r="X38" s="6">
        <f t="shared" si="8"/>
        <v>0</v>
      </c>
      <c r="Y38">
        <f t="shared" si="9"/>
        <v>0</v>
      </c>
      <c r="Z38" s="6">
        <f t="shared" si="10"/>
        <v>0</v>
      </c>
      <c r="AA38">
        <f t="shared" si="11"/>
        <v>0</v>
      </c>
      <c r="AB38" s="6">
        <f t="shared" si="12"/>
        <v>0</v>
      </c>
      <c r="AC38">
        <f t="shared" si="13"/>
        <v>0</v>
      </c>
      <c r="AD38" s="6">
        <f t="shared" si="14"/>
        <v>0</v>
      </c>
    </row>
    <row r="39" spans="1:30" x14ac:dyDescent="0.35">
      <c r="A39" s="8">
        <f>Stundenplan!A39</f>
        <v>0.67708333333333337</v>
      </c>
      <c r="B39" s="8">
        <f>Stundenplan!B39</f>
        <v>0.70833333333333337</v>
      </c>
      <c r="C39" s="4"/>
      <c r="D39" s="4">
        <f>Stundenplan!D39</f>
        <v>0</v>
      </c>
      <c r="E39" s="4"/>
      <c r="F39" s="4">
        <f>Stundenplan!F39</f>
        <v>0</v>
      </c>
      <c r="G39" s="4"/>
      <c r="H39" s="4">
        <f>Stundenplan!H39</f>
        <v>0</v>
      </c>
      <c r="I39" s="4"/>
      <c r="J39" s="4">
        <f>Stundenplan!J39</f>
        <v>0</v>
      </c>
      <c r="K39" s="4"/>
      <c r="L39" s="4">
        <f>Stundenplan!L39</f>
        <v>0</v>
      </c>
      <c r="P39" s="6">
        <f t="shared" si="0"/>
        <v>3.125E-2</v>
      </c>
      <c r="Q39">
        <f t="shared" si="1"/>
        <v>0</v>
      </c>
      <c r="R39" s="6">
        <f t="shared" si="2"/>
        <v>0</v>
      </c>
      <c r="S39">
        <f t="shared" si="3"/>
        <v>0</v>
      </c>
      <c r="T39" s="6">
        <f t="shared" si="4"/>
        <v>0</v>
      </c>
      <c r="U39">
        <f t="shared" si="5"/>
        <v>0</v>
      </c>
      <c r="V39" s="6">
        <f t="shared" si="6"/>
        <v>0</v>
      </c>
      <c r="W39">
        <f t="shared" si="7"/>
        <v>0</v>
      </c>
      <c r="X39" s="6">
        <f t="shared" si="8"/>
        <v>0</v>
      </c>
      <c r="Y39">
        <f t="shared" si="9"/>
        <v>0</v>
      </c>
      <c r="Z39" s="6">
        <f t="shared" si="10"/>
        <v>0</v>
      </c>
      <c r="AA39">
        <f t="shared" si="11"/>
        <v>0</v>
      </c>
      <c r="AB39" s="6">
        <f t="shared" si="12"/>
        <v>0</v>
      </c>
      <c r="AC39">
        <f t="shared" si="13"/>
        <v>0</v>
      </c>
      <c r="AD39" s="6">
        <f t="shared" si="14"/>
        <v>0</v>
      </c>
    </row>
    <row r="40" spans="1:30" x14ac:dyDescent="0.35">
      <c r="A40" s="8"/>
      <c r="B40" s="8"/>
      <c r="C40" s="4"/>
      <c r="D40" s="4">
        <f>Stundenplan!D40</f>
        <v>0</v>
      </c>
      <c r="E40" s="4"/>
      <c r="F40" s="4">
        <f>Stundenplan!F40</f>
        <v>0</v>
      </c>
      <c r="G40" s="4"/>
      <c r="H40" s="4">
        <f>Stundenplan!H40</f>
        <v>0</v>
      </c>
      <c r="I40" s="4"/>
      <c r="J40" s="4">
        <f>Stundenplan!J40</f>
        <v>0</v>
      </c>
      <c r="K40" s="4"/>
      <c r="L40" s="4">
        <f>Stundenplan!L40</f>
        <v>0</v>
      </c>
      <c r="P40" s="6">
        <f t="shared" si="0"/>
        <v>0</v>
      </c>
      <c r="Q40">
        <f t="shared" si="1"/>
        <v>0</v>
      </c>
      <c r="R40" s="6">
        <f t="shared" si="2"/>
        <v>0</v>
      </c>
      <c r="S40">
        <f t="shared" si="3"/>
        <v>0</v>
      </c>
      <c r="T40" s="6">
        <f t="shared" si="4"/>
        <v>0</v>
      </c>
      <c r="U40">
        <f t="shared" si="5"/>
        <v>0</v>
      </c>
      <c r="V40" s="6">
        <f t="shared" si="6"/>
        <v>0</v>
      </c>
      <c r="W40">
        <f t="shared" si="7"/>
        <v>0</v>
      </c>
      <c r="X40" s="6">
        <f t="shared" si="8"/>
        <v>0</v>
      </c>
      <c r="Y40">
        <f t="shared" si="9"/>
        <v>0</v>
      </c>
      <c r="Z40" s="6">
        <f t="shared" si="10"/>
        <v>0</v>
      </c>
      <c r="AA40">
        <f t="shared" si="11"/>
        <v>0</v>
      </c>
      <c r="AB40" s="6">
        <f t="shared" si="12"/>
        <v>0</v>
      </c>
      <c r="AC40">
        <f t="shared" si="13"/>
        <v>0</v>
      </c>
      <c r="AD40" s="6">
        <f t="shared" si="14"/>
        <v>0</v>
      </c>
    </row>
    <row r="42" spans="1:30" x14ac:dyDescent="0.35">
      <c r="A42" s="4" t="str">
        <f>Q7</f>
        <v>marginale</v>
      </c>
      <c r="B42" s="4" t="str">
        <f>S7</f>
        <v>lezione</v>
      </c>
      <c r="C42" s="2" t="str">
        <f>U7</f>
        <v>movimento/sport</v>
      </c>
      <c r="D42" s="2" t="str">
        <f>W7</f>
        <v>bosco</v>
      </c>
      <c r="E42" s="2" t="str">
        <f>Y7</f>
        <v>corso base MU</v>
      </c>
      <c r="F42" s="2" t="str">
        <f>AA7</f>
        <v>Sportkids</v>
      </c>
      <c r="G42" s="2" t="str">
        <f>AC7</f>
        <v>Colloqui</v>
      </c>
      <c r="H42" s="2"/>
      <c r="I42" s="2"/>
      <c r="J42" s="2"/>
      <c r="K42" s="2"/>
      <c r="L42" s="2"/>
      <c r="P42" t="s">
        <v>29</v>
      </c>
      <c r="R42" s="7">
        <f>SUM(R9:R40)</f>
        <v>0</v>
      </c>
      <c r="S42" s="7"/>
      <c r="T42" s="7">
        <f t="shared" ref="T42:AD42" si="15">SUM(T9:T40)</f>
        <v>0</v>
      </c>
      <c r="U42" s="7"/>
      <c r="V42" s="7">
        <f t="shared" si="15"/>
        <v>0</v>
      </c>
      <c r="W42" s="7"/>
      <c r="X42" s="7">
        <f t="shared" si="15"/>
        <v>0</v>
      </c>
      <c r="Y42" s="7"/>
      <c r="Z42" s="7">
        <f t="shared" si="15"/>
        <v>0</v>
      </c>
      <c r="AA42" s="7"/>
      <c r="AB42" s="7">
        <f t="shared" si="15"/>
        <v>0</v>
      </c>
      <c r="AC42" s="7"/>
      <c r="AD42" s="7">
        <f t="shared" si="15"/>
        <v>0</v>
      </c>
    </row>
    <row r="43" spans="1:30" x14ac:dyDescent="0.35">
      <c r="A43" s="9">
        <f>R43</f>
        <v>0</v>
      </c>
      <c r="B43" s="2">
        <f>T43</f>
        <v>0</v>
      </c>
      <c r="C43" s="2">
        <f>V43</f>
        <v>0</v>
      </c>
      <c r="D43" s="2">
        <f>X43</f>
        <v>0</v>
      </c>
      <c r="E43" s="2">
        <f>Z43</f>
        <v>0</v>
      </c>
      <c r="F43" s="2">
        <f>AB43</f>
        <v>0</v>
      </c>
      <c r="G43" s="2">
        <f>AD43</f>
        <v>0</v>
      </c>
      <c r="H43" s="2"/>
      <c r="I43" s="2"/>
      <c r="J43" s="2"/>
      <c r="K43" s="2"/>
      <c r="L43" s="2"/>
      <c r="P43" t="s">
        <v>30</v>
      </c>
      <c r="R43" s="5">
        <f>(HOUR(R42)*60+MINUTE(R42))/45</f>
        <v>0</v>
      </c>
      <c r="S43" s="5"/>
      <c r="T43" s="5">
        <f t="shared" ref="T43:V43" si="16">(HOUR(T42)*60+MINUTE(T42))/45</f>
        <v>0</v>
      </c>
      <c r="U43" s="5"/>
      <c r="V43" s="5">
        <f t="shared" si="16"/>
        <v>0</v>
      </c>
      <c r="W43" s="5"/>
      <c r="X43" s="5">
        <f t="shared" ref="X43" si="17">(HOUR(X42)*60+MINUTE(X42))/45</f>
        <v>0</v>
      </c>
      <c r="Y43" s="5"/>
      <c r="Z43" s="5">
        <f t="shared" ref="Z43" si="18">(HOUR(Z42)*60+MINUTE(Z42))/45</f>
        <v>0</v>
      </c>
      <c r="AA43" s="5"/>
      <c r="AB43" s="5">
        <f t="shared" ref="AB43" si="19">(HOUR(AB42)*60+MINUTE(AB42))/45</f>
        <v>0</v>
      </c>
      <c r="AC43" s="5"/>
      <c r="AD43" s="5">
        <f t="shared" ref="AD43" si="20">(HOUR(AD42)*60+MINUTE(AD42))/45</f>
        <v>0</v>
      </c>
    </row>
  </sheetData>
  <mergeCells count="5">
    <mergeCell ref="C7:D7"/>
    <mergeCell ref="E7:F7"/>
    <mergeCell ref="G7:H7"/>
    <mergeCell ref="I7:J7"/>
    <mergeCell ref="K7:L7"/>
  </mergeCells>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WL!$B$32:$B$39</xm:f>
          </x14:formula1>
          <xm:sqref>B7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D43"/>
  <sheetViews>
    <sheetView topLeftCell="A4" zoomScaleNormal="100" workbookViewId="0">
      <selection activeCell="E53" sqref="E53"/>
    </sheetView>
  </sheetViews>
  <sheetFormatPr baseColWidth="10" defaultRowHeight="14.5" x14ac:dyDescent="0.35"/>
  <cols>
    <col min="1" max="1" width="8.1796875" style="3" customWidth="1"/>
    <col min="2" max="2" width="8.1796875" customWidth="1"/>
    <col min="3" max="12" width="9.7265625" customWidth="1"/>
    <col min="13" max="15" width="4.1796875" customWidth="1"/>
    <col min="16" max="16" width="8.1796875" customWidth="1"/>
    <col min="17" max="17" width="4.26953125" customWidth="1"/>
    <col min="18" max="18" width="10.1796875" customWidth="1"/>
    <col min="19" max="19" width="9.1796875" customWidth="1"/>
    <col min="20" max="20" width="8.1796875" customWidth="1"/>
    <col min="21" max="21" width="5.81640625" customWidth="1"/>
  </cols>
  <sheetData>
    <row r="7" spans="1:30" x14ac:dyDescent="0.35">
      <c r="A7" s="3" t="s">
        <v>31</v>
      </c>
      <c r="B7" s="10" t="s">
        <v>10</v>
      </c>
      <c r="C7" s="253" t="str">
        <f>WL!A2</f>
        <v>Lunedi</v>
      </c>
      <c r="D7" s="253"/>
      <c r="E7" s="253" t="str">
        <f>WL!A3</f>
        <v>Martedi</v>
      </c>
      <c r="F7" s="253"/>
      <c r="G7" s="253" t="str">
        <f>WL!A4</f>
        <v>Mercoledì</v>
      </c>
      <c r="H7" s="253"/>
      <c r="I7" s="253" t="str">
        <f>WL!A5</f>
        <v>Giovedi</v>
      </c>
      <c r="J7" s="253"/>
      <c r="K7" s="253" t="str">
        <f>WL!A6</f>
        <v>Venerdi</v>
      </c>
      <c r="L7" s="253"/>
      <c r="Q7" t="str">
        <f>WL!A21</f>
        <v>marginale</v>
      </c>
      <c r="R7" t="s">
        <v>28</v>
      </c>
      <c r="S7" t="str">
        <f>WL!A22</f>
        <v>lezione</v>
      </c>
      <c r="T7" t="str">
        <f>R7</f>
        <v>Dauer</v>
      </c>
      <c r="U7" t="str">
        <f>WL!A23</f>
        <v>movimento/sport</v>
      </c>
      <c r="V7" t="str">
        <f>R7</f>
        <v>Dauer</v>
      </c>
      <c r="W7" t="str">
        <f>WL!A24</f>
        <v>bosco</v>
      </c>
      <c r="X7" t="str">
        <f>R7</f>
        <v>Dauer</v>
      </c>
      <c r="Y7" t="str">
        <f>WL!A25</f>
        <v>corso base MU</v>
      </c>
      <c r="Z7" t="str">
        <f>R7</f>
        <v>Dauer</v>
      </c>
      <c r="AA7" t="str">
        <f>WL!A26</f>
        <v>Sportkids</v>
      </c>
      <c r="AB7" t="str">
        <f>R7</f>
        <v>Dauer</v>
      </c>
      <c r="AC7" t="str">
        <f>WL!A28</f>
        <v>Colloqui</v>
      </c>
      <c r="AD7" t="str">
        <f>R7</f>
        <v>Dauer</v>
      </c>
    </row>
    <row r="8" spans="1:30" s="3" customFormat="1" x14ac:dyDescent="0.35">
      <c r="A8" s="8"/>
      <c r="B8" s="8"/>
      <c r="C8" s="4" t="str">
        <f>Stundenplan!C8</f>
        <v>SI 1 (5 anni)</v>
      </c>
      <c r="D8" s="4"/>
      <c r="E8" s="4" t="str">
        <f>Stundenplan!E8</f>
        <v>SI 1 (5 anni)</v>
      </c>
      <c r="F8" s="4"/>
      <c r="G8" s="4" t="str">
        <f>Stundenplan!G8</f>
        <v>SI 1 (5 anni)</v>
      </c>
      <c r="H8" s="4"/>
      <c r="I8" s="4" t="str">
        <f>Stundenplan!I8</f>
        <v>SI 1 (5 anni)</v>
      </c>
      <c r="J8" s="4"/>
      <c r="K8" s="4" t="str">
        <f>Stundenplan!K8</f>
        <v>SI 1 (5 anni)</v>
      </c>
      <c r="L8" s="4"/>
      <c r="P8" s="3" t="s">
        <v>28</v>
      </c>
    </row>
    <row r="9" spans="1:30" x14ac:dyDescent="0.35">
      <c r="A9" s="8">
        <f>Stundenplan!A9</f>
        <v>0.33402777777777781</v>
      </c>
      <c r="B9" s="8">
        <f>Stundenplan!B9</f>
        <v>0.34027777777777773</v>
      </c>
      <c r="C9" s="4" t="str">
        <f>Stundenplan!C9</f>
        <v>AZ SuS</v>
      </c>
      <c r="D9" s="4"/>
      <c r="E9" s="4" t="str">
        <f>Stundenplan!E9</f>
        <v>AZ SuS</v>
      </c>
      <c r="F9" s="4"/>
      <c r="G9" s="4" t="str">
        <f>Stundenplan!G9</f>
        <v>AZ SuS</v>
      </c>
      <c r="H9" s="4"/>
      <c r="I9" s="4" t="str">
        <f>Stundenplan!I9</f>
        <v>AZ SuS</v>
      </c>
      <c r="J9" s="4"/>
      <c r="K9" s="4" t="str">
        <f>Stundenplan!K9</f>
        <v>AZ SuS</v>
      </c>
      <c r="L9" s="4"/>
      <c r="P9" s="6">
        <f>(B9-A9)</f>
        <v>6.2499999999999223E-3</v>
      </c>
      <c r="Q9">
        <f>COUNTIFS((C9:L9),$Q$7)</f>
        <v>0</v>
      </c>
      <c r="R9" s="6">
        <f>Q9*P9</f>
        <v>0</v>
      </c>
      <c r="S9">
        <f>COUNTIFS((C9:L9),$S$7)</f>
        <v>0</v>
      </c>
      <c r="T9" s="6">
        <f>S9*P9</f>
        <v>0</v>
      </c>
      <c r="U9">
        <f>COUNTIFS((C9:L9),$U$7)</f>
        <v>0</v>
      </c>
      <c r="V9" s="6">
        <f>U9*P9</f>
        <v>0</v>
      </c>
      <c r="W9">
        <f>COUNTIFS((C9:L9),$W$7)</f>
        <v>0</v>
      </c>
      <c r="X9" s="6">
        <f>W9*P9</f>
        <v>0</v>
      </c>
      <c r="Y9">
        <f>COUNTIFS((C9:L9),$Y$7)</f>
        <v>0</v>
      </c>
      <c r="Z9" s="6">
        <f>Y9*P9</f>
        <v>0</v>
      </c>
      <c r="AA9">
        <f>COUNTIFS((C9:L9),$AA$7)</f>
        <v>0</v>
      </c>
      <c r="AB9" s="6">
        <f>AA9*P9</f>
        <v>0</v>
      </c>
      <c r="AC9">
        <f>COUNTIFS((C9:L9),$AC$7)</f>
        <v>0</v>
      </c>
      <c r="AD9" s="6">
        <f>AC9*P9</f>
        <v>0</v>
      </c>
    </row>
    <row r="10" spans="1:30" x14ac:dyDescent="0.35">
      <c r="A10" s="8"/>
      <c r="B10" s="8"/>
      <c r="C10" s="4" t="str">
        <f>Stundenplan!C10</f>
        <v>KLP</v>
      </c>
      <c r="D10" s="4"/>
      <c r="E10" s="4" t="str">
        <f>Stundenplan!E10</f>
        <v>KLP</v>
      </c>
      <c r="F10" s="4"/>
      <c r="G10" s="4" t="str">
        <f>Stundenplan!G10</f>
        <v>KLP</v>
      </c>
      <c r="H10" s="4"/>
      <c r="I10" s="4" t="str">
        <f>Stundenplan!I10</f>
        <v>KLP</v>
      </c>
      <c r="J10" s="4"/>
      <c r="K10" s="4" t="str">
        <f>Stundenplan!K10</f>
        <v>KLP</v>
      </c>
      <c r="L10" s="4"/>
      <c r="P10" s="6">
        <f t="shared" ref="P10:P40" si="0">B10-A10</f>
        <v>0</v>
      </c>
      <c r="Q10">
        <f t="shared" ref="Q10:Q40" si="1">COUNTIFS((C10:L10),$Q$7)</f>
        <v>0</v>
      </c>
      <c r="R10" s="6">
        <f t="shared" ref="R10:R40" si="2">Q10*P10</f>
        <v>0</v>
      </c>
      <c r="S10">
        <f t="shared" ref="S10:S40" si="3">COUNTIFS((C10:L10),$S$7)</f>
        <v>0</v>
      </c>
      <c r="T10" s="6">
        <f t="shared" ref="T10:T40" si="4">S10*P10</f>
        <v>0</v>
      </c>
      <c r="U10">
        <f t="shared" ref="U10:U40" si="5">COUNTIFS((C10:L10),$U$7)</f>
        <v>0</v>
      </c>
      <c r="V10" s="6">
        <f t="shared" ref="V10:V40" si="6">U10*P10</f>
        <v>0</v>
      </c>
      <c r="W10">
        <f t="shared" ref="W10:W40" si="7">COUNTIFS((C10:L10),$W$7)</f>
        <v>0</v>
      </c>
      <c r="X10" s="6">
        <f t="shared" ref="X10:X40" si="8">W10*P10</f>
        <v>0</v>
      </c>
      <c r="Y10">
        <f t="shared" ref="Y10:Y40" si="9">COUNTIFS((C10:L10),$Y$7)</f>
        <v>0</v>
      </c>
      <c r="Z10" s="6">
        <f t="shared" ref="Z10:Z40" si="10">Y10*P10</f>
        <v>0</v>
      </c>
      <c r="AA10">
        <f t="shared" ref="AA10:AA40" si="11">COUNTIFS((C10:L10),$AA$7)</f>
        <v>0</v>
      </c>
      <c r="AB10" s="6">
        <f t="shared" ref="AB10:AB40" si="12">AA10*P10</f>
        <v>0</v>
      </c>
      <c r="AC10">
        <f t="shared" ref="AC10:AC40" si="13">COUNTIFS((C10:L10),$AC$7)</f>
        <v>0</v>
      </c>
      <c r="AD10" s="6">
        <f t="shared" ref="AD10:AD40" si="14">AC10*P10</f>
        <v>0</v>
      </c>
    </row>
    <row r="11" spans="1:30" x14ac:dyDescent="0.35">
      <c r="A11" s="8">
        <f>Stundenplan!A11</f>
        <v>0.34027777777777773</v>
      </c>
      <c r="B11" s="8">
        <f>Stundenplan!B11</f>
        <v>0.37152777777777773</v>
      </c>
      <c r="C11" s="4" t="str">
        <f>Stundenplan!C11</f>
        <v>Unt.</v>
      </c>
      <c r="D11" s="4"/>
      <c r="E11" s="4" t="str">
        <f>Stundenplan!E11</f>
        <v>Unt.</v>
      </c>
      <c r="F11" s="4"/>
      <c r="G11" s="4" t="str">
        <f>Stundenplan!G11</f>
        <v>Unt.</v>
      </c>
      <c r="H11" s="4"/>
      <c r="I11" s="4" t="str">
        <f>Stundenplan!I11</f>
        <v>Unt.</v>
      </c>
      <c r="J11" s="4"/>
      <c r="K11" s="4" t="str">
        <f>Stundenplan!K11</f>
        <v>Unt.</v>
      </c>
      <c r="L11" s="4"/>
      <c r="P11" s="6">
        <f t="shared" si="0"/>
        <v>3.125E-2</v>
      </c>
      <c r="Q11">
        <f t="shared" si="1"/>
        <v>0</v>
      </c>
      <c r="R11" s="6">
        <f t="shared" si="2"/>
        <v>0</v>
      </c>
      <c r="S11">
        <f t="shared" si="3"/>
        <v>0</v>
      </c>
      <c r="T11" s="6">
        <f t="shared" si="4"/>
        <v>0</v>
      </c>
      <c r="U11">
        <f t="shared" si="5"/>
        <v>0</v>
      </c>
      <c r="V11" s="6">
        <f t="shared" si="6"/>
        <v>0</v>
      </c>
      <c r="W11">
        <f t="shared" si="7"/>
        <v>0</v>
      </c>
      <c r="X11" s="6">
        <f t="shared" si="8"/>
        <v>0</v>
      </c>
      <c r="Y11">
        <f t="shared" si="9"/>
        <v>0</v>
      </c>
      <c r="Z11" s="6">
        <f t="shared" si="10"/>
        <v>0</v>
      </c>
      <c r="AA11">
        <f t="shared" si="11"/>
        <v>0</v>
      </c>
      <c r="AB11" s="6">
        <f t="shared" si="12"/>
        <v>0</v>
      </c>
      <c r="AC11">
        <f t="shared" si="13"/>
        <v>0</v>
      </c>
      <c r="AD11" s="6">
        <f t="shared" si="14"/>
        <v>0</v>
      </c>
    </row>
    <row r="12" spans="1:30" x14ac:dyDescent="0.35">
      <c r="A12" s="8"/>
      <c r="B12" s="8"/>
      <c r="C12" s="4" t="str">
        <f>Stundenplan!C12</f>
        <v>KLP</v>
      </c>
      <c r="D12" s="4"/>
      <c r="E12" s="4" t="str">
        <f>Stundenplan!E12</f>
        <v>KLP</v>
      </c>
      <c r="F12" s="4"/>
      <c r="G12" s="4" t="str">
        <f>Stundenplan!G12</f>
        <v>FLP</v>
      </c>
      <c r="H12" s="4"/>
      <c r="I12" s="4" t="str">
        <f>Stundenplan!I12</f>
        <v>KLP</v>
      </c>
      <c r="J12" s="4"/>
      <c r="K12" s="4" t="str">
        <f>Stundenplan!K12</f>
        <v>KLP</v>
      </c>
      <c r="L12" s="4"/>
      <c r="P12" s="6">
        <f t="shared" si="0"/>
        <v>0</v>
      </c>
      <c r="Q12">
        <f t="shared" si="1"/>
        <v>0</v>
      </c>
      <c r="R12" s="6">
        <f t="shared" si="2"/>
        <v>0</v>
      </c>
      <c r="S12">
        <f t="shared" si="3"/>
        <v>0</v>
      </c>
      <c r="T12" s="6">
        <f t="shared" si="4"/>
        <v>0</v>
      </c>
      <c r="U12">
        <f t="shared" si="5"/>
        <v>0</v>
      </c>
      <c r="V12" s="6">
        <f t="shared" si="6"/>
        <v>0</v>
      </c>
      <c r="W12">
        <f t="shared" si="7"/>
        <v>0</v>
      </c>
      <c r="X12" s="6">
        <f t="shared" si="8"/>
        <v>0</v>
      </c>
      <c r="Y12">
        <f t="shared" si="9"/>
        <v>0</v>
      </c>
      <c r="Z12" s="6">
        <f t="shared" si="10"/>
        <v>0</v>
      </c>
      <c r="AA12">
        <f t="shared" si="11"/>
        <v>0</v>
      </c>
      <c r="AB12" s="6">
        <f t="shared" si="12"/>
        <v>0</v>
      </c>
      <c r="AC12">
        <f t="shared" si="13"/>
        <v>0</v>
      </c>
      <c r="AD12" s="6">
        <f t="shared" si="14"/>
        <v>0</v>
      </c>
    </row>
    <row r="13" spans="1:30" x14ac:dyDescent="0.35">
      <c r="A13" s="8">
        <f>Stundenplan!A13</f>
        <v>0.375</v>
      </c>
      <c r="B13" s="8">
        <f>Stundenplan!B13</f>
        <v>0.40625</v>
      </c>
      <c r="C13" s="4" t="str">
        <f>Stundenplan!C13</f>
        <v>Unt.</v>
      </c>
      <c r="D13" s="4"/>
      <c r="E13" s="4" t="str">
        <f>Stundenplan!E13</f>
        <v>Wald</v>
      </c>
      <c r="F13" s="4"/>
      <c r="G13" s="4" t="str">
        <f>Stundenplan!G13</f>
        <v>Unt.</v>
      </c>
      <c r="H13" s="4"/>
      <c r="I13" s="4" t="str">
        <f>Stundenplan!I13</f>
        <v>Unt.</v>
      </c>
      <c r="J13" s="4"/>
      <c r="K13" s="4" t="str">
        <f>Stundenplan!K13</f>
        <v>Unt.</v>
      </c>
      <c r="L13" s="4"/>
      <c r="P13" s="6">
        <f t="shared" si="0"/>
        <v>3.125E-2</v>
      </c>
      <c r="Q13">
        <f t="shared" si="1"/>
        <v>0</v>
      </c>
      <c r="R13" s="6">
        <f t="shared" si="2"/>
        <v>0</v>
      </c>
      <c r="S13">
        <f t="shared" si="3"/>
        <v>0</v>
      </c>
      <c r="T13" s="6">
        <f t="shared" si="4"/>
        <v>0</v>
      </c>
      <c r="U13">
        <f t="shared" si="5"/>
        <v>0</v>
      </c>
      <c r="V13" s="6">
        <f t="shared" si="6"/>
        <v>0</v>
      </c>
      <c r="W13">
        <f t="shared" si="7"/>
        <v>0</v>
      </c>
      <c r="X13" s="6">
        <f t="shared" si="8"/>
        <v>0</v>
      </c>
      <c r="Y13">
        <f t="shared" si="9"/>
        <v>0</v>
      </c>
      <c r="Z13" s="6">
        <f t="shared" si="10"/>
        <v>0</v>
      </c>
      <c r="AA13">
        <f t="shared" si="11"/>
        <v>0</v>
      </c>
      <c r="AB13" s="6">
        <f t="shared" si="12"/>
        <v>0</v>
      </c>
      <c r="AC13">
        <f t="shared" si="13"/>
        <v>0</v>
      </c>
      <c r="AD13" s="6">
        <f t="shared" si="14"/>
        <v>0</v>
      </c>
    </row>
    <row r="14" spans="1:30" x14ac:dyDescent="0.35">
      <c r="A14" s="8"/>
      <c r="B14" s="8"/>
      <c r="C14" s="4" t="str">
        <f>Stundenplan!C14</f>
        <v>KLP</v>
      </c>
      <c r="D14" s="4"/>
      <c r="E14" s="4" t="str">
        <f>Stundenplan!E14</f>
        <v>SA</v>
      </c>
      <c r="F14" s="4"/>
      <c r="G14" s="4" t="str">
        <f>Stundenplan!G14</f>
        <v>KLP</v>
      </c>
      <c r="H14" s="4"/>
      <c r="I14" s="4" t="str">
        <f>Stundenplan!I14</f>
        <v>SHP ISS</v>
      </c>
      <c r="J14" s="4"/>
      <c r="K14" s="4" t="str">
        <f>Stundenplan!K14</f>
        <v>SHP ISS</v>
      </c>
      <c r="L14" s="4"/>
      <c r="P14" s="6">
        <f t="shared" si="0"/>
        <v>0</v>
      </c>
      <c r="Q14">
        <f t="shared" si="1"/>
        <v>0</v>
      </c>
      <c r="R14" s="6">
        <f t="shared" si="2"/>
        <v>0</v>
      </c>
      <c r="S14">
        <f t="shared" si="3"/>
        <v>0</v>
      </c>
      <c r="T14" s="6">
        <f t="shared" si="4"/>
        <v>0</v>
      </c>
      <c r="U14">
        <f t="shared" si="5"/>
        <v>0</v>
      </c>
      <c r="V14" s="6">
        <f t="shared" si="6"/>
        <v>0</v>
      </c>
      <c r="W14">
        <f t="shared" si="7"/>
        <v>0</v>
      </c>
      <c r="X14" s="6">
        <f t="shared" si="8"/>
        <v>0</v>
      </c>
      <c r="Y14">
        <f t="shared" si="9"/>
        <v>0</v>
      </c>
      <c r="Z14" s="6">
        <f t="shared" si="10"/>
        <v>0</v>
      </c>
      <c r="AA14">
        <f t="shared" si="11"/>
        <v>0</v>
      </c>
      <c r="AB14" s="6">
        <f t="shared" si="12"/>
        <v>0</v>
      </c>
      <c r="AC14">
        <f t="shared" si="13"/>
        <v>0</v>
      </c>
      <c r="AD14" s="6">
        <f t="shared" si="14"/>
        <v>0</v>
      </c>
    </row>
    <row r="15" spans="1:30" x14ac:dyDescent="0.35">
      <c r="A15" s="8">
        <f>Stundenplan!A15</f>
        <v>0.40625</v>
      </c>
      <c r="B15" s="8">
        <f>Stundenplan!B15</f>
        <v>0.41666666666666669</v>
      </c>
      <c r="C15" s="4" t="str">
        <f>Stundenplan!C15</f>
        <v>Pause</v>
      </c>
      <c r="D15" s="4"/>
      <c r="E15" s="4" t="str">
        <f>Stundenplan!E15</f>
        <v>Pause</v>
      </c>
      <c r="F15" s="4"/>
      <c r="G15" s="4" t="str">
        <f>Stundenplan!G15</f>
        <v>Pause</v>
      </c>
      <c r="H15" s="4"/>
      <c r="I15" s="4" t="str">
        <f>Stundenplan!I15</f>
        <v>Pause</v>
      </c>
      <c r="J15" s="4"/>
      <c r="K15" s="4" t="str">
        <f>Stundenplan!K15</f>
        <v>Pause</v>
      </c>
      <c r="L15" s="4"/>
      <c r="P15" s="6">
        <f t="shared" si="0"/>
        <v>1.0416666666666685E-2</v>
      </c>
      <c r="Q15">
        <f t="shared" si="1"/>
        <v>0</v>
      </c>
      <c r="R15" s="6">
        <f t="shared" si="2"/>
        <v>0</v>
      </c>
      <c r="S15">
        <f t="shared" si="3"/>
        <v>0</v>
      </c>
      <c r="T15" s="6">
        <f t="shared" si="4"/>
        <v>0</v>
      </c>
      <c r="U15">
        <f t="shared" si="5"/>
        <v>0</v>
      </c>
      <c r="V15" s="6">
        <f t="shared" si="6"/>
        <v>0</v>
      </c>
      <c r="W15">
        <f t="shared" si="7"/>
        <v>0</v>
      </c>
      <c r="X15" s="6">
        <f t="shared" si="8"/>
        <v>0</v>
      </c>
      <c r="Y15">
        <f t="shared" si="9"/>
        <v>0</v>
      </c>
      <c r="Z15" s="6">
        <f t="shared" si="10"/>
        <v>0</v>
      </c>
      <c r="AA15">
        <f t="shared" si="11"/>
        <v>0</v>
      </c>
      <c r="AB15" s="6">
        <f t="shared" si="12"/>
        <v>0</v>
      </c>
      <c r="AC15">
        <f t="shared" si="13"/>
        <v>0</v>
      </c>
      <c r="AD15" s="6">
        <f t="shared" si="14"/>
        <v>0</v>
      </c>
    </row>
    <row r="16" spans="1:30" x14ac:dyDescent="0.35">
      <c r="A16" s="8"/>
      <c r="B16" s="8"/>
      <c r="C16" s="4" t="str">
        <f>Stundenplan!C16</f>
        <v>*</v>
      </c>
      <c r="D16" s="4"/>
      <c r="E16" s="4" t="str">
        <f>Stundenplan!E16</f>
        <v>*</v>
      </c>
      <c r="F16" s="4"/>
      <c r="G16" s="4" t="str">
        <f>Stundenplan!G16</f>
        <v>*</v>
      </c>
      <c r="H16" s="4"/>
      <c r="I16" s="4" t="str">
        <f>Stundenplan!I16</f>
        <v>*</v>
      </c>
      <c r="J16" s="4"/>
      <c r="K16" s="4" t="str">
        <f>Stundenplan!K16</f>
        <v>*</v>
      </c>
      <c r="L16" s="4"/>
      <c r="P16" s="6">
        <f t="shared" si="0"/>
        <v>0</v>
      </c>
      <c r="Q16">
        <f t="shared" si="1"/>
        <v>0</v>
      </c>
      <c r="R16" s="6">
        <f t="shared" si="2"/>
        <v>0</v>
      </c>
      <c r="S16">
        <f t="shared" si="3"/>
        <v>0</v>
      </c>
      <c r="T16" s="6">
        <f t="shared" si="4"/>
        <v>0</v>
      </c>
      <c r="U16">
        <f t="shared" si="5"/>
        <v>0</v>
      </c>
      <c r="V16" s="6">
        <f t="shared" si="6"/>
        <v>0</v>
      </c>
      <c r="W16">
        <f t="shared" si="7"/>
        <v>0</v>
      </c>
      <c r="X16" s="6">
        <f t="shared" si="8"/>
        <v>0</v>
      </c>
      <c r="Y16">
        <f t="shared" si="9"/>
        <v>0</v>
      </c>
      <c r="Z16" s="6">
        <f t="shared" si="10"/>
        <v>0</v>
      </c>
      <c r="AA16">
        <f t="shared" si="11"/>
        <v>0</v>
      </c>
      <c r="AB16" s="6">
        <f t="shared" si="12"/>
        <v>0</v>
      </c>
      <c r="AC16">
        <f t="shared" si="13"/>
        <v>0</v>
      </c>
      <c r="AD16" s="6">
        <f t="shared" si="14"/>
        <v>0</v>
      </c>
    </row>
    <row r="17" spans="1:30" x14ac:dyDescent="0.35">
      <c r="A17" s="8">
        <f>Stundenplan!A17</f>
        <v>0.41666666666666669</v>
      </c>
      <c r="B17" s="8">
        <f>Stundenplan!B17</f>
        <v>0.44791666666666669</v>
      </c>
      <c r="C17" s="4" t="str">
        <f>Stundenplan!C17</f>
        <v>BS</v>
      </c>
      <c r="D17" s="4"/>
      <c r="E17" s="4" t="str">
        <f>Stundenplan!E17</f>
        <v>Wald</v>
      </c>
      <c r="F17" s="4"/>
      <c r="G17" s="4" t="str">
        <f>Stundenplan!G17</f>
        <v>Unt.</v>
      </c>
      <c r="H17" s="4"/>
      <c r="I17" s="4" t="str">
        <f>Stundenplan!I17</f>
        <v>Unt.</v>
      </c>
      <c r="J17" s="4"/>
      <c r="K17" s="4" t="str">
        <f>Stundenplan!K17</f>
        <v>Unt.</v>
      </c>
      <c r="L17" s="4"/>
      <c r="P17" s="6">
        <f t="shared" si="0"/>
        <v>3.125E-2</v>
      </c>
      <c r="Q17">
        <f t="shared" si="1"/>
        <v>0</v>
      </c>
      <c r="R17" s="6">
        <f t="shared" si="2"/>
        <v>0</v>
      </c>
      <c r="S17">
        <f t="shared" si="3"/>
        <v>0</v>
      </c>
      <c r="T17" s="6">
        <f t="shared" si="4"/>
        <v>0</v>
      </c>
      <c r="U17">
        <f t="shared" si="5"/>
        <v>0</v>
      </c>
      <c r="V17" s="6">
        <f t="shared" si="6"/>
        <v>0</v>
      </c>
      <c r="W17">
        <f t="shared" si="7"/>
        <v>0</v>
      </c>
      <c r="X17" s="6">
        <f t="shared" si="8"/>
        <v>0</v>
      </c>
      <c r="Y17">
        <f t="shared" si="9"/>
        <v>0</v>
      </c>
      <c r="Z17" s="6">
        <f t="shared" si="10"/>
        <v>0</v>
      </c>
      <c r="AA17">
        <f t="shared" si="11"/>
        <v>0</v>
      </c>
      <c r="AB17" s="6">
        <f t="shared" si="12"/>
        <v>0</v>
      </c>
      <c r="AC17">
        <f t="shared" si="13"/>
        <v>0</v>
      </c>
      <c r="AD17" s="6">
        <f t="shared" si="14"/>
        <v>0</v>
      </c>
    </row>
    <row r="18" spans="1:30" x14ac:dyDescent="0.35">
      <c r="A18" s="8"/>
      <c r="B18" s="8"/>
      <c r="C18" s="4" t="str">
        <f>Stundenplan!C18</f>
        <v>KLP</v>
      </c>
      <c r="D18" s="4"/>
      <c r="E18" s="4" t="str">
        <f>Stundenplan!E18</f>
        <v>SA</v>
      </c>
      <c r="F18" s="4"/>
      <c r="G18" s="4" t="str">
        <f>Stundenplan!G18</f>
        <v>KLP</v>
      </c>
      <c r="H18" s="4"/>
      <c r="I18" s="4" t="str">
        <f>Stundenplan!I18</f>
        <v>SHP ISS</v>
      </c>
      <c r="J18" s="4"/>
      <c r="K18" s="4" t="str">
        <f>Stundenplan!K18</f>
        <v>SHP ISS</v>
      </c>
      <c r="L18" s="4"/>
      <c r="P18" s="6">
        <f t="shared" si="0"/>
        <v>0</v>
      </c>
      <c r="Q18">
        <f t="shared" si="1"/>
        <v>0</v>
      </c>
      <c r="R18" s="6">
        <f t="shared" si="2"/>
        <v>0</v>
      </c>
      <c r="S18">
        <f t="shared" si="3"/>
        <v>0</v>
      </c>
      <c r="T18" s="6">
        <f t="shared" si="4"/>
        <v>0</v>
      </c>
      <c r="U18">
        <f t="shared" si="5"/>
        <v>0</v>
      </c>
      <c r="V18" s="6">
        <f t="shared" si="6"/>
        <v>0</v>
      </c>
      <c r="W18">
        <f t="shared" si="7"/>
        <v>0</v>
      </c>
      <c r="X18" s="6">
        <f t="shared" si="8"/>
        <v>0</v>
      </c>
      <c r="Y18">
        <f t="shared" si="9"/>
        <v>0</v>
      </c>
      <c r="Z18" s="6">
        <f t="shared" si="10"/>
        <v>0</v>
      </c>
      <c r="AA18">
        <f t="shared" si="11"/>
        <v>0</v>
      </c>
      <c r="AB18" s="6">
        <f t="shared" si="12"/>
        <v>0</v>
      </c>
      <c r="AC18">
        <f t="shared" si="13"/>
        <v>0</v>
      </c>
      <c r="AD18" s="6">
        <f t="shared" si="14"/>
        <v>0</v>
      </c>
    </row>
    <row r="19" spans="1:30" x14ac:dyDescent="0.35">
      <c r="A19" s="8">
        <f>Stundenplan!A19</f>
        <v>0.4548611111111111</v>
      </c>
      <c r="B19" s="8">
        <f>Stundenplan!B19</f>
        <v>0.4861111111111111</v>
      </c>
      <c r="C19" s="4" t="str">
        <f>Stundenplan!C19</f>
        <v>Unt.</v>
      </c>
      <c r="D19" s="4"/>
      <c r="E19" s="4" t="str">
        <f>Stundenplan!E19</f>
        <v>Unt.</v>
      </c>
      <c r="F19" s="4"/>
      <c r="G19" s="4" t="str">
        <f>Stundenplan!G19</f>
        <v>Unt.</v>
      </c>
      <c r="H19" s="4"/>
      <c r="I19" s="4" t="str">
        <f>Stundenplan!I19</f>
        <v>Unt.</v>
      </c>
      <c r="J19" s="4"/>
      <c r="K19" s="4" t="str">
        <f>Stundenplan!K19</f>
        <v>Unt.</v>
      </c>
      <c r="L19" s="4"/>
      <c r="P19" s="6">
        <f t="shared" si="0"/>
        <v>3.125E-2</v>
      </c>
      <c r="Q19">
        <f t="shared" si="1"/>
        <v>0</v>
      </c>
      <c r="R19" s="6">
        <f t="shared" si="2"/>
        <v>0</v>
      </c>
      <c r="S19">
        <f t="shared" si="3"/>
        <v>0</v>
      </c>
      <c r="T19" s="6">
        <f t="shared" si="4"/>
        <v>0</v>
      </c>
      <c r="U19">
        <f t="shared" si="5"/>
        <v>0</v>
      </c>
      <c r="V19" s="6">
        <f t="shared" si="6"/>
        <v>0</v>
      </c>
      <c r="W19">
        <f t="shared" si="7"/>
        <v>0</v>
      </c>
      <c r="X19" s="6">
        <f t="shared" si="8"/>
        <v>0</v>
      </c>
      <c r="Y19">
        <f t="shared" si="9"/>
        <v>0</v>
      </c>
      <c r="Z19" s="6">
        <f t="shared" si="10"/>
        <v>0</v>
      </c>
      <c r="AA19">
        <f t="shared" si="11"/>
        <v>0</v>
      </c>
      <c r="AB19" s="6">
        <f t="shared" si="12"/>
        <v>0</v>
      </c>
      <c r="AC19">
        <f t="shared" si="13"/>
        <v>0</v>
      </c>
      <c r="AD19" s="6">
        <f t="shared" si="14"/>
        <v>0</v>
      </c>
    </row>
    <row r="20" spans="1:30" x14ac:dyDescent="0.35">
      <c r="A20" s="8"/>
      <c r="B20" s="8"/>
      <c r="C20" s="4" t="str">
        <f>Stundenplan!C20</f>
        <v>KLP</v>
      </c>
      <c r="D20" s="4"/>
      <c r="E20" s="4" t="str">
        <f>Stundenplan!E20</f>
        <v>KLP</v>
      </c>
      <c r="F20" s="4"/>
      <c r="G20" s="4" t="str">
        <f>Stundenplan!G20</f>
        <v>KLP</v>
      </c>
      <c r="H20" s="4"/>
      <c r="I20" s="4" t="str">
        <f>Stundenplan!I20</f>
        <v>SHP ISS</v>
      </c>
      <c r="J20" s="4"/>
      <c r="K20" s="4" t="str">
        <f>Stundenplan!K20</f>
        <v>SHP ISS</v>
      </c>
      <c r="L20" s="4"/>
      <c r="P20" s="6">
        <f t="shared" si="0"/>
        <v>0</v>
      </c>
      <c r="Q20">
        <f t="shared" si="1"/>
        <v>0</v>
      </c>
      <c r="R20" s="6">
        <f t="shared" si="2"/>
        <v>0</v>
      </c>
      <c r="S20">
        <f t="shared" si="3"/>
        <v>0</v>
      </c>
      <c r="T20" s="6">
        <f t="shared" si="4"/>
        <v>0</v>
      </c>
      <c r="U20">
        <f t="shared" si="5"/>
        <v>0</v>
      </c>
      <c r="V20" s="6">
        <f t="shared" si="6"/>
        <v>0</v>
      </c>
      <c r="W20">
        <f t="shared" si="7"/>
        <v>0</v>
      </c>
      <c r="X20" s="6">
        <f t="shared" si="8"/>
        <v>0</v>
      </c>
      <c r="Y20">
        <f t="shared" si="9"/>
        <v>0</v>
      </c>
      <c r="Z20" s="6">
        <f t="shared" si="10"/>
        <v>0</v>
      </c>
      <c r="AA20">
        <f t="shared" si="11"/>
        <v>0</v>
      </c>
      <c r="AB20" s="6">
        <f t="shared" si="12"/>
        <v>0</v>
      </c>
      <c r="AC20">
        <f t="shared" si="13"/>
        <v>0</v>
      </c>
      <c r="AD20" s="6">
        <f t="shared" si="14"/>
        <v>0</v>
      </c>
    </row>
    <row r="21" spans="1:30" x14ac:dyDescent="0.35">
      <c r="A21" s="8">
        <f>Stundenplan!A21</f>
        <v>0.4861111111111111</v>
      </c>
      <c r="B21" s="8">
        <f>Stundenplan!B21</f>
        <v>0.48958333333333331</v>
      </c>
      <c r="C21" s="4">
        <f>Stundenplan!C21</f>
        <v>0</v>
      </c>
      <c r="D21" s="4"/>
      <c r="E21" s="4">
        <f>Stundenplan!E21</f>
        <v>0</v>
      </c>
      <c r="F21" s="4"/>
      <c r="G21" s="4">
        <f>Stundenplan!G21</f>
        <v>0</v>
      </c>
      <c r="H21" s="4"/>
      <c r="I21" s="4">
        <f>Stundenplan!I21</f>
        <v>0</v>
      </c>
      <c r="J21" s="4"/>
      <c r="K21" s="4">
        <f>Stundenplan!K21</f>
        <v>0</v>
      </c>
      <c r="L21" s="4"/>
      <c r="P21" s="6">
        <f t="shared" si="0"/>
        <v>3.4722222222222099E-3</v>
      </c>
      <c r="Q21">
        <f t="shared" si="1"/>
        <v>0</v>
      </c>
      <c r="R21" s="6">
        <f t="shared" si="2"/>
        <v>0</v>
      </c>
      <c r="S21">
        <f t="shared" si="3"/>
        <v>0</v>
      </c>
      <c r="T21" s="6">
        <f t="shared" si="4"/>
        <v>0</v>
      </c>
      <c r="U21">
        <f t="shared" si="5"/>
        <v>0</v>
      </c>
      <c r="V21" s="6">
        <f t="shared" si="6"/>
        <v>0</v>
      </c>
      <c r="W21">
        <f t="shared" si="7"/>
        <v>0</v>
      </c>
      <c r="X21" s="6">
        <f t="shared" si="8"/>
        <v>0</v>
      </c>
      <c r="Y21">
        <f t="shared" si="9"/>
        <v>0</v>
      </c>
      <c r="Z21" s="6">
        <f t="shared" si="10"/>
        <v>0</v>
      </c>
      <c r="AA21">
        <f t="shared" si="11"/>
        <v>0</v>
      </c>
      <c r="AB21" s="6">
        <f t="shared" si="12"/>
        <v>0</v>
      </c>
      <c r="AC21">
        <f t="shared" si="13"/>
        <v>0</v>
      </c>
      <c r="AD21" s="6">
        <f t="shared" si="14"/>
        <v>0</v>
      </c>
    </row>
    <row r="22" spans="1:30" x14ac:dyDescent="0.35">
      <c r="A22" s="8"/>
      <c r="B22" s="8"/>
      <c r="C22" s="4">
        <f>Stundenplan!C22</f>
        <v>0</v>
      </c>
      <c r="D22" s="4"/>
      <c r="E22" s="4">
        <f>Stundenplan!E22</f>
        <v>0</v>
      </c>
      <c r="F22" s="4"/>
      <c r="G22" s="4">
        <f>Stundenplan!G22</f>
        <v>0</v>
      </c>
      <c r="H22" s="4"/>
      <c r="I22" s="4">
        <f>Stundenplan!I22</f>
        <v>0</v>
      </c>
      <c r="J22" s="4"/>
      <c r="K22" s="4">
        <f>Stundenplan!K22</f>
        <v>0</v>
      </c>
      <c r="L22" s="4"/>
      <c r="P22" s="6">
        <f t="shared" si="0"/>
        <v>0</v>
      </c>
      <c r="Q22">
        <f t="shared" si="1"/>
        <v>0</v>
      </c>
      <c r="R22" s="6">
        <f t="shared" si="2"/>
        <v>0</v>
      </c>
      <c r="S22">
        <f t="shared" si="3"/>
        <v>0</v>
      </c>
      <c r="T22" s="6">
        <f t="shared" si="4"/>
        <v>0</v>
      </c>
      <c r="U22">
        <f t="shared" si="5"/>
        <v>0</v>
      </c>
      <c r="V22" s="6">
        <f t="shared" si="6"/>
        <v>0</v>
      </c>
      <c r="W22">
        <f t="shared" si="7"/>
        <v>0</v>
      </c>
      <c r="X22" s="6">
        <f t="shared" si="8"/>
        <v>0</v>
      </c>
      <c r="Y22">
        <f t="shared" si="9"/>
        <v>0</v>
      </c>
      <c r="Z22" s="6">
        <f t="shared" si="10"/>
        <v>0</v>
      </c>
      <c r="AA22">
        <f t="shared" si="11"/>
        <v>0</v>
      </c>
      <c r="AB22" s="6">
        <f t="shared" si="12"/>
        <v>0</v>
      </c>
      <c r="AC22">
        <f t="shared" si="13"/>
        <v>0</v>
      </c>
      <c r="AD22" s="6">
        <f t="shared" si="14"/>
        <v>0</v>
      </c>
    </row>
    <row r="23" spans="1:30" x14ac:dyDescent="0.35">
      <c r="A23" s="8">
        <f>Stundenplan!A23</f>
        <v>0.48958333333333331</v>
      </c>
      <c r="B23" s="8">
        <f>Stundenplan!B23</f>
        <v>0.52083333333333337</v>
      </c>
      <c r="C23" s="4" t="str">
        <f>Stundenplan!C23</f>
        <v>Mittag</v>
      </c>
      <c r="D23" s="4"/>
      <c r="E23" s="4" t="str">
        <f>Stundenplan!E23</f>
        <v>Mittag</v>
      </c>
      <c r="F23" s="4"/>
      <c r="G23" s="4" t="str">
        <f>Stundenplan!G23</f>
        <v>Mittag</v>
      </c>
      <c r="H23" s="4"/>
      <c r="I23" s="4" t="str">
        <f>Stundenplan!I23</f>
        <v>Mittag</v>
      </c>
      <c r="J23" s="4"/>
      <c r="K23" s="4" t="str">
        <f>Stundenplan!K23</f>
        <v>Mittag</v>
      </c>
      <c r="L23" s="4"/>
      <c r="P23" s="6">
        <f t="shared" si="0"/>
        <v>3.1250000000000056E-2</v>
      </c>
      <c r="Q23">
        <f t="shared" si="1"/>
        <v>0</v>
      </c>
      <c r="R23" s="6">
        <f t="shared" si="2"/>
        <v>0</v>
      </c>
      <c r="S23">
        <f t="shared" si="3"/>
        <v>0</v>
      </c>
      <c r="T23" s="6">
        <f t="shared" si="4"/>
        <v>0</v>
      </c>
      <c r="U23">
        <f t="shared" si="5"/>
        <v>0</v>
      </c>
      <c r="V23" s="6">
        <f t="shared" si="6"/>
        <v>0</v>
      </c>
      <c r="W23">
        <f t="shared" si="7"/>
        <v>0</v>
      </c>
      <c r="X23" s="6">
        <f t="shared" si="8"/>
        <v>0</v>
      </c>
      <c r="Y23">
        <f t="shared" si="9"/>
        <v>0</v>
      </c>
      <c r="Z23" s="6">
        <f t="shared" si="10"/>
        <v>0</v>
      </c>
      <c r="AA23">
        <f t="shared" si="11"/>
        <v>0</v>
      </c>
      <c r="AB23" s="6">
        <f t="shared" si="12"/>
        <v>0</v>
      </c>
      <c r="AC23">
        <f t="shared" si="13"/>
        <v>0</v>
      </c>
      <c r="AD23" s="6">
        <f t="shared" si="14"/>
        <v>0</v>
      </c>
    </row>
    <row r="24" spans="1:30" x14ac:dyDescent="0.35">
      <c r="A24" s="8"/>
      <c r="B24" s="8"/>
      <c r="C24" s="4" t="str">
        <f>Stundenplan!C24</f>
        <v>*</v>
      </c>
      <c r="D24" s="4"/>
      <c r="E24" s="4" t="str">
        <f>Stundenplan!E24</f>
        <v>*</v>
      </c>
      <c r="F24" s="4"/>
      <c r="G24" s="4" t="str">
        <f>Stundenplan!G24</f>
        <v>*</v>
      </c>
      <c r="H24" s="4"/>
      <c r="I24" s="4" t="str">
        <f>Stundenplan!I24</f>
        <v>*</v>
      </c>
      <c r="J24" s="4"/>
      <c r="K24" s="4" t="str">
        <f>Stundenplan!K24</f>
        <v>*</v>
      </c>
      <c r="L24" s="4"/>
      <c r="P24" s="6">
        <f t="shared" si="0"/>
        <v>0</v>
      </c>
      <c r="Q24">
        <f t="shared" si="1"/>
        <v>0</v>
      </c>
      <c r="R24" s="6">
        <f t="shared" si="2"/>
        <v>0</v>
      </c>
      <c r="S24">
        <f t="shared" si="3"/>
        <v>0</v>
      </c>
      <c r="T24" s="6">
        <f t="shared" si="4"/>
        <v>0</v>
      </c>
      <c r="U24">
        <f t="shared" si="5"/>
        <v>0</v>
      </c>
      <c r="V24" s="6">
        <f t="shared" si="6"/>
        <v>0</v>
      </c>
      <c r="W24">
        <f t="shared" si="7"/>
        <v>0</v>
      </c>
      <c r="X24" s="6">
        <f t="shared" si="8"/>
        <v>0</v>
      </c>
      <c r="Y24">
        <f t="shared" si="9"/>
        <v>0</v>
      </c>
      <c r="Z24" s="6">
        <f t="shared" si="10"/>
        <v>0</v>
      </c>
      <c r="AA24">
        <f t="shared" si="11"/>
        <v>0</v>
      </c>
      <c r="AB24" s="6">
        <f t="shared" si="12"/>
        <v>0</v>
      </c>
      <c r="AC24">
        <f t="shared" si="13"/>
        <v>0</v>
      </c>
      <c r="AD24" s="6">
        <f t="shared" si="14"/>
        <v>0</v>
      </c>
    </row>
    <row r="25" spans="1:30" x14ac:dyDescent="0.35">
      <c r="A25" s="8">
        <f>Stundenplan!A25</f>
        <v>0.52083333333333337</v>
      </c>
      <c r="B25" s="8">
        <f>Stundenplan!B25</f>
        <v>0.55208333333333337</v>
      </c>
      <c r="C25" s="4" t="str">
        <f>Stundenplan!C25</f>
        <v>*</v>
      </c>
      <c r="D25" s="4"/>
      <c r="E25" s="4" t="str">
        <f>Stundenplan!E25</f>
        <v>*</v>
      </c>
      <c r="F25" s="4"/>
      <c r="G25" s="4" t="str">
        <f>Stundenplan!G25</f>
        <v>*</v>
      </c>
      <c r="H25" s="4"/>
      <c r="I25" s="4" t="str">
        <f>Stundenplan!I25</f>
        <v>*</v>
      </c>
      <c r="J25" s="4"/>
      <c r="K25" s="4" t="str">
        <f>Stundenplan!K25</f>
        <v>*</v>
      </c>
      <c r="L25" s="4"/>
      <c r="P25" s="6">
        <f t="shared" si="0"/>
        <v>3.125E-2</v>
      </c>
      <c r="Q25">
        <f t="shared" si="1"/>
        <v>0</v>
      </c>
      <c r="R25" s="6">
        <f t="shared" si="2"/>
        <v>0</v>
      </c>
      <c r="S25">
        <f t="shared" si="3"/>
        <v>0</v>
      </c>
      <c r="T25" s="6">
        <f t="shared" si="4"/>
        <v>0</v>
      </c>
      <c r="U25">
        <f t="shared" si="5"/>
        <v>0</v>
      </c>
      <c r="V25" s="6">
        <f t="shared" si="6"/>
        <v>0</v>
      </c>
      <c r="W25">
        <f t="shared" si="7"/>
        <v>0</v>
      </c>
      <c r="X25" s="6">
        <f t="shared" si="8"/>
        <v>0</v>
      </c>
      <c r="Y25">
        <f t="shared" si="9"/>
        <v>0</v>
      </c>
      <c r="Z25" s="6">
        <f t="shared" si="10"/>
        <v>0</v>
      </c>
      <c r="AA25">
        <f t="shared" si="11"/>
        <v>0</v>
      </c>
      <c r="AB25" s="6">
        <f t="shared" si="12"/>
        <v>0</v>
      </c>
      <c r="AC25">
        <f t="shared" si="13"/>
        <v>0</v>
      </c>
      <c r="AD25" s="6">
        <f t="shared" si="14"/>
        <v>0</v>
      </c>
    </row>
    <row r="26" spans="1:30" x14ac:dyDescent="0.35">
      <c r="A26" s="8"/>
      <c r="B26" s="8"/>
      <c r="C26" s="4" t="str">
        <f>Stundenplan!C26</f>
        <v>*</v>
      </c>
      <c r="D26" s="4"/>
      <c r="E26" s="4" t="str">
        <f>Stundenplan!E26</f>
        <v>*</v>
      </c>
      <c r="F26" s="4"/>
      <c r="G26" s="4" t="str">
        <f>Stundenplan!G26</f>
        <v>*</v>
      </c>
      <c r="H26" s="4"/>
      <c r="I26" s="4" t="str">
        <f>Stundenplan!I26</f>
        <v>*</v>
      </c>
      <c r="J26" s="4"/>
      <c r="K26" s="4" t="str">
        <f>Stundenplan!K26</f>
        <v>*</v>
      </c>
      <c r="L26" s="4"/>
      <c r="P26" s="6">
        <f t="shared" si="0"/>
        <v>0</v>
      </c>
      <c r="Q26">
        <f t="shared" si="1"/>
        <v>0</v>
      </c>
      <c r="R26" s="6">
        <f t="shared" si="2"/>
        <v>0</v>
      </c>
      <c r="S26">
        <f t="shared" si="3"/>
        <v>0</v>
      </c>
      <c r="T26" s="6">
        <f t="shared" si="4"/>
        <v>0</v>
      </c>
      <c r="U26">
        <f t="shared" si="5"/>
        <v>0</v>
      </c>
      <c r="V26" s="6">
        <f t="shared" si="6"/>
        <v>0</v>
      </c>
      <c r="W26">
        <f t="shared" si="7"/>
        <v>0</v>
      </c>
      <c r="X26" s="6">
        <f t="shared" si="8"/>
        <v>0</v>
      </c>
      <c r="Y26">
        <f t="shared" si="9"/>
        <v>0</v>
      </c>
      <c r="Z26" s="6">
        <f t="shared" si="10"/>
        <v>0</v>
      </c>
      <c r="AA26">
        <f t="shared" si="11"/>
        <v>0</v>
      </c>
      <c r="AB26" s="6">
        <f t="shared" si="12"/>
        <v>0</v>
      </c>
      <c r="AC26">
        <f t="shared" si="13"/>
        <v>0</v>
      </c>
      <c r="AD26" s="6">
        <f t="shared" si="14"/>
        <v>0</v>
      </c>
    </row>
    <row r="27" spans="1:30" x14ac:dyDescent="0.35">
      <c r="A27" s="8">
        <f>Stundenplan!A27</f>
        <v>0.55208333333333337</v>
      </c>
      <c r="B27" s="8">
        <f>Stundenplan!B27</f>
        <v>0.5625</v>
      </c>
      <c r="C27" s="4" t="str">
        <f>Stundenplan!C27</f>
        <v>AZ SuS</v>
      </c>
      <c r="D27" s="4"/>
      <c r="E27" s="4" t="str">
        <f>Stundenplan!E27</f>
        <v>AZ SuS</v>
      </c>
      <c r="F27" s="4"/>
      <c r="G27" s="4">
        <f>Stundenplan!G27</f>
        <v>0</v>
      </c>
      <c r="H27" s="4"/>
      <c r="I27" s="4" t="str">
        <f>Stundenplan!I27</f>
        <v>AZ SuS</v>
      </c>
      <c r="J27" s="4"/>
      <c r="K27" s="4">
        <f>Stundenplan!K27</f>
        <v>0</v>
      </c>
      <c r="L27" s="4"/>
      <c r="P27" s="6">
        <f t="shared" si="0"/>
        <v>1.041666666666663E-2</v>
      </c>
      <c r="Q27">
        <f t="shared" si="1"/>
        <v>0</v>
      </c>
      <c r="R27" s="6">
        <f t="shared" si="2"/>
        <v>0</v>
      </c>
      <c r="S27">
        <f t="shared" si="3"/>
        <v>0</v>
      </c>
      <c r="T27" s="6">
        <f t="shared" si="4"/>
        <v>0</v>
      </c>
      <c r="U27">
        <f t="shared" si="5"/>
        <v>0</v>
      </c>
      <c r="V27" s="6">
        <f t="shared" si="6"/>
        <v>0</v>
      </c>
      <c r="W27">
        <f t="shared" si="7"/>
        <v>0</v>
      </c>
      <c r="X27" s="6">
        <f t="shared" si="8"/>
        <v>0</v>
      </c>
      <c r="Y27">
        <f t="shared" si="9"/>
        <v>0</v>
      </c>
      <c r="Z27" s="6">
        <f t="shared" si="10"/>
        <v>0</v>
      </c>
      <c r="AA27">
        <f t="shared" si="11"/>
        <v>0</v>
      </c>
      <c r="AB27" s="6">
        <f t="shared" si="12"/>
        <v>0</v>
      </c>
      <c r="AC27">
        <f t="shared" si="13"/>
        <v>0</v>
      </c>
      <c r="AD27" s="6">
        <f t="shared" si="14"/>
        <v>0</v>
      </c>
    </row>
    <row r="28" spans="1:30" x14ac:dyDescent="0.35">
      <c r="A28" s="8"/>
      <c r="B28" s="8"/>
      <c r="C28" s="4" t="str">
        <f>Stundenplan!C28</f>
        <v>KLP</v>
      </c>
      <c r="D28" s="4"/>
      <c r="E28" s="4" t="str">
        <f>Stundenplan!E28</f>
        <v>KLP</v>
      </c>
      <c r="F28" s="4"/>
      <c r="G28" s="4">
        <f>Stundenplan!G28</f>
        <v>0</v>
      </c>
      <c r="H28" s="4"/>
      <c r="I28" s="4" t="str">
        <f>Stundenplan!I28</f>
        <v>KLP</v>
      </c>
      <c r="J28" s="4"/>
      <c r="K28" s="4">
        <f>Stundenplan!K28</f>
        <v>0</v>
      </c>
      <c r="L28" s="4"/>
      <c r="P28" s="6">
        <f t="shared" si="0"/>
        <v>0</v>
      </c>
      <c r="Q28">
        <f t="shared" si="1"/>
        <v>0</v>
      </c>
      <c r="R28" s="6">
        <f t="shared" si="2"/>
        <v>0</v>
      </c>
      <c r="S28">
        <f t="shared" si="3"/>
        <v>0</v>
      </c>
      <c r="T28" s="6">
        <f t="shared" si="4"/>
        <v>0</v>
      </c>
      <c r="U28">
        <f t="shared" si="5"/>
        <v>0</v>
      </c>
      <c r="V28" s="6">
        <f t="shared" si="6"/>
        <v>0</v>
      </c>
      <c r="W28">
        <f t="shared" si="7"/>
        <v>0</v>
      </c>
      <c r="X28" s="6">
        <f t="shared" si="8"/>
        <v>0</v>
      </c>
      <c r="Y28">
        <f t="shared" si="9"/>
        <v>0</v>
      </c>
      <c r="Z28" s="6">
        <f t="shared" si="10"/>
        <v>0</v>
      </c>
      <c r="AA28">
        <f t="shared" si="11"/>
        <v>0</v>
      </c>
      <c r="AB28" s="6">
        <f t="shared" si="12"/>
        <v>0</v>
      </c>
      <c r="AC28">
        <f t="shared" si="13"/>
        <v>0</v>
      </c>
      <c r="AD28" s="6">
        <f t="shared" si="14"/>
        <v>0</v>
      </c>
    </row>
    <row r="29" spans="1:30" x14ac:dyDescent="0.35">
      <c r="A29" s="8">
        <f>Stundenplan!A29</f>
        <v>0.5625</v>
      </c>
      <c r="B29" s="8">
        <f>Stundenplan!B29</f>
        <v>0.59375</v>
      </c>
      <c r="C29" s="4" t="str">
        <f>Stundenplan!C29</f>
        <v>Unt.</v>
      </c>
      <c r="D29" s="4"/>
      <c r="E29" s="4" t="str">
        <f>Stundenplan!E29</f>
        <v>Unt.</v>
      </c>
      <c r="F29" s="4"/>
      <c r="G29" s="4">
        <f>Stundenplan!G29</f>
        <v>0</v>
      </c>
      <c r="H29" s="4"/>
      <c r="I29" s="4" t="str">
        <f>Stundenplan!I29</f>
        <v>Sportkids</v>
      </c>
      <c r="J29" s="4"/>
      <c r="K29" s="4">
        <f>Stundenplan!K29</f>
        <v>0</v>
      </c>
      <c r="L29" s="4"/>
      <c r="P29" s="6">
        <f t="shared" si="0"/>
        <v>3.125E-2</v>
      </c>
      <c r="Q29">
        <f t="shared" si="1"/>
        <v>0</v>
      </c>
      <c r="R29" s="6">
        <f t="shared" si="2"/>
        <v>0</v>
      </c>
      <c r="S29">
        <f t="shared" si="3"/>
        <v>0</v>
      </c>
      <c r="T29" s="6">
        <f t="shared" si="4"/>
        <v>0</v>
      </c>
      <c r="U29">
        <f t="shared" si="5"/>
        <v>0</v>
      </c>
      <c r="V29" s="6">
        <f t="shared" si="6"/>
        <v>0</v>
      </c>
      <c r="W29">
        <f t="shared" si="7"/>
        <v>0</v>
      </c>
      <c r="X29" s="6">
        <f t="shared" si="8"/>
        <v>0</v>
      </c>
      <c r="Y29">
        <f t="shared" si="9"/>
        <v>0</v>
      </c>
      <c r="Z29" s="6">
        <f t="shared" si="10"/>
        <v>0</v>
      </c>
      <c r="AA29">
        <f t="shared" si="11"/>
        <v>1</v>
      </c>
      <c r="AB29" s="6">
        <f t="shared" si="12"/>
        <v>3.125E-2</v>
      </c>
      <c r="AC29">
        <f t="shared" si="13"/>
        <v>0</v>
      </c>
      <c r="AD29" s="6">
        <f t="shared" si="14"/>
        <v>0</v>
      </c>
    </row>
    <row r="30" spans="1:30" x14ac:dyDescent="0.35">
      <c r="A30" s="8"/>
      <c r="B30" s="8"/>
      <c r="C30" s="4" t="str">
        <f>Stundenplan!C30</f>
        <v>KLP</v>
      </c>
      <c r="D30" s="4"/>
      <c r="E30" s="4" t="str">
        <f>Stundenplan!E30</f>
        <v>KLP</v>
      </c>
      <c r="F30" s="4"/>
      <c r="G30" s="4">
        <f>Stundenplan!G30</f>
        <v>0</v>
      </c>
      <c r="H30" s="4"/>
      <c r="I30" s="4" t="str">
        <f>Stundenplan!I30</f>
        <v>Andere LP</v>
      </c>
      <c r="J30" s="4"/>
      <c r="K30" s="4">
        <f>Stundenplan!K30</f>
        <v>0</v>
      </c>
      <c r="L30" s="4"/>
      <c r="P30" s="6">
        <f t="shared" si="0"/>
        <v>0</v>
      </c>
      <c r="Q30">
        <f t="shared" si="1"/>
        <v>0</v>
      </c>
      <c r="R30" s="6">
        <f t="shared" si="2"/>
        <v>0</v>
      </c>
      <c r="S30">
        <f t="shared" si="3"/>
        <v>0</v>
      </c>
      <c r="T30" s="6">
        <f t="shared" si="4"/>
        <v>0</v>
      </c>
      <c r="U30">
        <f t="shared" si="5"/>
        <v>0</v>
      </c>
      <c r="V30" s="6">
        <f t="shared" si="6"/>
        <v>0</v>
      </c>
      <c r="W30">
        <f t="shared" si="7"/>
        <v>0</v>
      </c>
      <c r="X30" s="6">
        <f t="shared" si="8"/>
        <v>0</v>
      </c>
      <c r="Y30">
        <f t="shared" si="9"/>
        <v>0</v>
      </c>
      <c r="Z30" s="6">
        <f t="shared" si="10"/>
        <v>0</v>
      </c>
      <c r="AA30">
        <f t="shared" si="11"/>
        <v>0</v>
      </c>
      <c r="AB30" s="6">
        <f t="shared" si="12"/>
        <v>0</v>
      </c>
      <c r="AC30">
        <f t="shared" si="13"/>
        <v>0</v>
      </c>
      <c r="AD30" s="6">
        <f t="shared" si="14"/>
        <v>0</v>
      </c>
    </row>
    <row r="31" spans="1:30" x14ac:dyDescent="0.35">
      <c r="A31" s="8">
        <f>Stundenplan!A31</f>
        <v>0.59722222222222221</v>
      </c>
      <c r="B31" s="8">
        <f>Stundenplan!B31</f>
        <v>0.62847222222222221</v>
      </c>
      <c r="C31" s="4" t="str">
        <f>Stundenplan!C31</f>
        <v>Unt.</v>
      </c>
      <c r="D31" s="4"/>
      <c r="E31" s="4" t="str">
        <f>Stundenplan!E31</f>
        <v>Unt.</v>
      </c>
      <c r="F31" s="4"/>
      <c r="G31" s="4">
        <f>Stundenplan!G31</f>
        <v>0</v>
      </c>
      <c r="H31" s="4"/>
      <c r="I31" s="4" t="str">
        <f>Stundenplan!I31</f>
        <v>Sportkids</v>
      </c>
      <c r="J31" s="4"/>
      <c r="K31" s="4">
        <f>Stundenplan!K31</f>
        <v>0</v>
      </c>
      <c r="L31" s="4"/>
      <c r="P31" s="6">
        <f t="shared" si="0"/>
        <v>3.125E-2</v>
      </c>
      <c r="Q31">
        <f t="shared" si="1"/>
        <v>0</v>
      </c>
      <c r="R31" s="6">
        <f t="shared" si="2"/>
        <v>0</v>
      </c>
      <c r="S31">
        <f t="shared" si="3"/>
        <v>0</v>
      </c>
      <c r="T31" s="6">
        <f t="shared" si="4"/>
        <v>0</v>
      </c>
      <c r="U31">
        <f t="shared" si="5"/>
        <v>0</v>
      </c>
      <c r="V31" s="6">
        <f t="shared" si="6"/>
        <v>0</v>
      </c>
      <c r="W31">
        <f t="shared" si="7"/>
        <v>0</v>
      </c>
      <c r="X31" s="6">
        <f t="shared" si="8"/>
        <v>0</v>
      </c>
      <c r="Y31">
        <f t="shared" si="9"/>
        <v>0</v>
      </c>
      <c r="Z31" s="6">
        <f t="shared" si="10"/>
        <v>0</v>
      </c>
      <c r="AA31">
        <f t="shared" si="11"/>
        <v>1</v>
      </c>
      <c r="AB31" s="6">
        <f t="shared" si="12"/>
        <v>3.125E-2</v>
      </c>
      <c r="AC31">
        <f t="shared" si="13"/>
        <v>0</v>
      </c>
      <c r="AD31" s="6">
        <f t="shared" si="14"/>
        <v>0</v>
      </c>
    </row>
    <row r="32" spans="1:30" x14ac:dyDescent="0.35">
      <c r="A32" s="8"/>
      <c r="B32" s="8"/>
      <c r="C32" s="4" t="str">
        <f>Stundenplan!C32</f>
        <v>KLP</v>
      </c>
      <c r="D32" s="4"/>
      <c r="E32" s="4" t="str">
        <f>Stundenplan!E32</f>
        <v>KLP</v>
      </c>
      <c r="F32" s="4"/>
      <c r="G32" s="4">
        <f>Stundenplan!G32</f>
        <v>0</v>
      </c>
      <c r="H32" s="4"/>
      <c r="I32" s="4" t="str">
        <f>Stundenplan!I32</f>
        <v>Andere LP</v>
      </c>
      <c r="J32" s="4"/>
      <c r="K32" s="4">
        <f>Stundenplan!K32</f>
        <v>0</v>
      </c>
      <c r="L32" s="4"/>
      <c r="P32" s="6">
        <f t="shared" si="0"/>
        <v>0</v>
      </c>
      <c r="Q32">
        <f t="shared" si="1"/>
        <v>0</v>
      </c>
      <c r="R32" s="6">
        <f t="shared" si="2"/>
        <v>0</v>
      </c>
      <c r="S32">
        <f t="shared" si="3"/>
        <v>0</v>
      </c>
      <c r="T32" s="6">
        <f t="shared" si="4"/>
        <v>0</v>
      </c>
      <c r="U32">
        <f t="shared" si="5"/>
        <v>0</v>
      </c>
      <c r="V32" s="6">
        <f t="shared" si="6"/>
        <v>0</v>
      </c>
      <c r="W32">
        <f t="shared" si="7"/>
        <v>0</v>
      </c>
      <c r="X32" s="6">
        <f t="shared" si="8"/>
        <v>0</v>
      </c>
      <c r="Y32">
        <f t="shared" si="9"/>
        <v>0</v>
      </c>
      <c r="Z32" s="6">
        <f t="shared" si="10"/>
        <v>0</v>
      </c>
      <c r="AA32">
        <f t="shared" si="11"/>
        <v>0</v>
      </c>
      <c r="AB32" s="6">
        <f t="shared" si="12"/>
        <v>0</v>
      </c>
      <c r="AC32">
        <f t="shared" si="13"/>
        <v>0</v>
      </c>
      <c r="AD32" s="6">
        <f t="shared" si="14"/>
        <v>0</v>
      </c>
    </row>
    <row r="33" spans="1:30" x14ac:dyDescent="0.35">
      <c r="A33" s="8">
        <f>Stundenplan!A33</f>
        <v>0.62847222222222221</v>
      </c>
      <c r="B33" s="8">
        <f>Stundenplan!B33</f>
        <v>0.63888888888888895</v>
      </c>
      <c r="C33" s="4" t="str">
        <f>Stundenplan!C33</f>
        <v>Pause</v>
      </c>
      <c r="D33" s="4"/>
      <c r="E33" s="4" t="str">
        <f>Stundenplan!E33</f>
        <v>Pause</v>
      </c>
      <c r="F33" s="4"/>
      <c r="G33" s="4">
        <f>Stundenplan!G33</f>
        <v>0</v>
      </c>
      <c r="H33" s="4"/>
      <c r="I33" s="4">
        <f>Stundenplan!I33</f>
        <v>0</v>
      </c>
      <c r="J33" s="4"/>
      <c r="K33" s="4">
        <f>Stundenplan!K33</f>
        <v>0</v>
      </c>
      <c r="L33" s="4"/>
      <c r="P33" s="6">
        <f t="shared" si="0"/>
        <v>1.0416666666666741E-2</v>
      </c>
      <c r="Q33">
        <f t="shared" si="1"/>
        <v>0</v>
      </c>
      <c r="R33" s="6">
        <f t="shared" si="2"/>
        <v>0</v>
      </c>
      <c r="S33">
        <f t="shared" si="3"/>
        <v>0</v>
      </c>
      <c r="T33" s="6">
        <f t="shared" si="4"/>
        <v>0</v>
      </c>
      <c r="U33">
        <f t="shared" si="5"/>
        <v>0</v>
      </c>
      <c r="V33" s="6">
        <f t="shared" si="6"/>
        <v>0</v>
      </c>
      <c r="W33">
        <f t="shared" si="7"/>
        <v>0</v>
      </c>
      <c r="X33" s="6">
        <f t="shared" si="8"/>
        <v>0</v>
      </c>
      <c r="Y33">
        <f t="shared" si="9"/>
        <v>0</v>
      </c>
      <c r="Z33" s="6">
        <f t="shared" si="10"/>
        <v>0</v>
      </c>
      <c r="AA33">
        <f t="shared" si="11"/>
        <v>0</v>
      </c>
      <c r="AB33" s="6">
        <f t="shared" si="12"/>
        <v>0</v>
      </c>
      <c r="AC33">
        <f t="shared" si="13"/>
        <v>0</v>
      </c>
      <c r="AD33" s="6">
        <f t="shared" si="14"/>
        <v>0</v>
      </c>
    </row>
    <row r="34" spans="1:30" x14ac:dyDescent="0.35">
      <c r="A34" s="8"/>
      <c r="B34" s="8"/>
      <c r="C34" s="4" t="str">
        <f>Stundenplan!C34</f>
        <v>*</v>
      </c>
      <c r="D34" s="4"/>
      <c r="E34" s="4" t="str">
        <f>Stundenplan!E34</f>
        <v>*</v>
      </c>
      <c r="F34" s="4"/>
      <c r="G34" s="4">
        <f>Stundenplan!G34</f>
        <v>0</v>
      </c>
      <c r="H34" s="4"/>
      <c r="I34" s="4">
        <f>Stundenplan!I34</f>
        <v>0</v>
      </c>
      <c r="J34" s="4"/>
      <c r="K34" s="4">
        <f>Stundenplan!K34</f>
        <v>0</v>
      </c>
      <c r="L34" s="4"/>
      <c r="P34" s="6">
        <f t="shared" si="0"/>
        <v>0</v>
      </c>
      <c r="Q34">
        <f t="shared" si="1"/>
        <v>0</v>
      </c>
      <c r="R34" s="6">
        <f t="shared" si="2"/>
        <v>0</v>
      </c>
      <c r="S34">
        <f t="shared" si="3"/>
        <v>0</v>
      </c>
      <c r="T34" s="6">
        <f t="shared" si="4"/>
        <v>0</v>
      </c>
      <c r="U34">
        <f t="shared" si="5"/>
        <v>0</v>
      </c>
      <c r="V34" s="6">
        <f t="shared" si="6"/>
        <v>0</v>
      </c>
      <c r="W34">
        <f t="shared" si="7"/>
        <v>0</v>
      </c>
      <c r="X34" s="6">
        <f t="shared" si="8"/>
        <v>0</v>
      </c>
      <c r="Y34">
        <f t="shared" si="9"/>
        <v>0</v>
      </c>
      <c r="Z34" s="6">
        <f t="shared" si="10"/>
        <v>0</v>
      </c>
      <c r="AA34">
        <f t="shared" si="11"/>
        <v>0</v>
      </c>
      <c r="AB34" s="6">
        <f t="shared" si="12"/>
        <v>0</v>
      </c>
      <c r="AC34">
        <f t="shared" si="13"/>
        <v>0</v>
      </c>
      <c r="AD34" s="6">
        <f t="shared" si="14"/>
        <v>0</v>
      </c>
    </row>
    <row r="35" spans="1:30" x14ac:dyDescent="0.35">
      <c r="A35" s="8">
        <f>Stundenplan!A35</f>
        <v>0.63888888888888895</v>
      </c>
      <c r="B35" s="8">
        <f>Stundenplan!B35</f>
        <v>0.67013888888888884</v>
      </c>
      <c r="C35" s="4" t="str">
        <f>Stundenplan!C35</f>
        <v>MFE</v>
      </c>
      <c r="D35" s="4"/>
      <c r="E35" s="4" t="str">
        <f>Stundenplan!E35</f>
        <v>Besp./KLL</v>
      </c>
      <c r="F35" s="4"/>
      <c r="G35" s="4">
        <f>Stundenplan!G35</f>
        <v>0</v>
      </c>
      <c r="H35" s="4"/>
      <c r="I35" s="4">
        <f>Stundenplan!I35</f>
        <v>0</v>
      </c>
      <c r="J35" s="4"/>
      <c r="K35" s="4">
        <f>Stundenplan!K35</f>
        <v>0</v>
      </c>
      <c r="L35" s="4"/>
      <c r="P35" s="6">
        <f t="shared" si="0"/>
        <v>3.1249999999999889E-2</v>
      </c>
      <c r="Q35">
        <f t="shared" si="1"/>
        <v>0</v>
      </c>
      <c r="R35" s="6">
        <f t="shared" si="2"/>
        <v>0</v>
      </c>
      <c r="S35">
        <f t="shared" si="3"/>
        <v>0</v>
      </c>
      <c r="T35" s="6">
        <f t="shared" si="4"/>
        <v>0</v>
      </c>
      <c r="U35">
        <f t="shared" si="5"/>
        <v>0</v>
      </c>
      <c r="V35" s="6">
        <f t="shared" si="6"/>
        <v>0</v>
      </c>
      <c r="W35">
        <f t="shared" si="7"/>
        <v>0</v>
      </c>
      <c r="X35" s="6">
        <f t="shared" si="8"/>
        <v>0</v>
      </c>
      <c r="Y35">
        <f t="shared" si="9"/>
        <v>0</v>
      </c>
      <c r="Z35" s="6">
        <f t="shared" si="10"/>
        <v>0</v>
      </c>
      <c r="AA35">
        <f t="shared" si="11"/>
        <v>0</v>
      </c>
      <c r="AB35" s="6">
        <f t="shared" si="12"/>
        <v>0</v>
      </c>
      <c r="AC35">
        <f t="shared" si="13"/>
        <v>0</v>
      </c>
      <c r="AD35" s="6">
        <f t="shared" si="14"/>
        <v>0</v>
      </c>
    </row>
    <row r="36" spans="1:30" x14ac:dyDescent="0.35">
      <c r="A36" s="8"/>
      <c r="B36" s="8"/>
      <c r="C36" s="4" t="str">
        <f>Stundenplan!C36</f>
        <v>Andere LP</v>
      </c>
      <c r="D36" s="4"/>
      <c r="E36" s="4" t="str">
        <f>Stundenplan!E36</f>
        <v>KLP</v>
      </c>
      <c r="F36" s="4"/>
      <c r="G36" s="4">
        <f>Stundenplan!G36</f>
        <v>0</v>
      </c>
      <c r="H36" s="4"/>
      <c r="I36" s="4">
        <f>Stundenplan!I36</f>
        <v>0</v>
      </c>
      <c r="J36" s="4"/>
      <c r="K36" s="4">
        <f>Stundenplan!K36</f>
        <v>0</v>
      </c>
      <c r="L36" s="4"/>
      <c r="P36" s="6">
        <f t="shared" si="0"/>
        <v>0</v>
      </c>
      <c r="Q36">
        <f t="shared" si="1"/>
        <v>0</v>
      </c>
      <c r="R36" s="6">
        <f t="shared" si="2"/>
        <v>0</v>
      </c>
      <c r="S36">
        <f t="shared" si="3"/>
        <v>0</v>
      </c>
      <c r="T36" s="6">
        <f t="shared" si="4"/>
        <v>0</v>
      </c>
      <c r="U36">
        <f t="shared" si="5"/>
        <v>0</v>
      </c>
      <c r="V36" s="6">
        <f t="shared" si="6"/>
        <v>0</v>
      </c>
      <c r="W36">
        <f t="shared" si="7"/>
        <v>0</v>
      </c>
      <c r="X36" s="6">
        <f t="shared" si="8"/>
        <v>0</v>
      </c>
      <c r="Y36">
        <f t="shared" si="9"/>
        <v>0</v>
      </c>
      <c r="Z36" s="6">
        <f t="shared" si="10"/>
        <v>0</v>
      </c>
      <c r="AA36">
        <f t="shared" si="11"/>
        <v>0</v>
      </c>
      <c r="AB36" s="6">
        <f t="shared" si="12"/>
        <v>0</v>
      </c>
      <c r="AC36">
        <f t="shared" si="13"/>
        <v>0</v>
      </c>
      <c r="AD36" s="6">
        <f t="shared" si="14"/>
        <v>0</v>
      </c>
    </row>
    <row r="37" spans="1:30" x14ac:dyDescent="0.35">
      <c r="A37" s="8">
        <f>Stundenplan!A37</f>
        <v>0.67361111111111116</v>
      </c>
      <c r="B37" s="8">
        <f>Stundenplan!B37</f>
        <v>0.67708333333333337</v>
      </c>
      <c r="C37" s="4">
        <f>Stundenplan!C37</f>
        <v>0</v>
      </c>
      <c r="D37" s="4"/>
      <c r="E37" s="4">
        <f>Stundenplan!E37</f>
        <v>0</v>
      </c>
      <c r="F37" s="4"/>
      <c r="G37" s="4">
        <f>Stundenplan!G37</f>
        <v>0</v>
      </c>
      <c r="H37" s="4"/>
      <c r="I37" s="4">
        <f>Stundenplan!I37</f>
        <v>0</v>
      </c>
      <c r="J37" s="4"/>
      <c r="K37" s="4">
        <f>Stundenplan!K37</f>
        <v>0</v>
      </c>
      <c r="L37" s="4"/>
      <c r="P37" s="6">
        <f t="shared" si="0"/>
        <v>3.4722222222222099E-3</v>
      </c>
      <c r="Q37">
        <f t="shared" si="1"/>
        <v>0</v>
      </c>
      <c r="R37" s="6">
        <f t="shared" si="2"/>
        <v>0</v>
      </c>
      <c r="S37">
        <f t="shared" si="3"/>
        <v>0</v>
      </c>
      <c r="T37" s="6">
        <f t="shared" si="4"/>
        <v>0</v>
      </c>
      <c r="U37">
        <f t="shared" si="5"/>
        <v>0</v>
      </c>
      <c r="V37" s="6">
        <f t="shared" si="6"/>
        <v>0</v>
      </c>
      <c r="W37">
        <f t="shared" si="7"/>
        <v>0</v>
      </c>
      <c r="X37" s="6">
        <f t="shared" si="8"/>
        <v>0</v>
      </c>
      <c r="Y37">
        <f t="shared" si="9"/>
        <v>0</v>
      </c>
      <c r="Z37" s="6">
        <f t="shared" si="10"/>
        <v>0</v>
      </c>
      <c r="AA37">
        <f t="shared" si="11"/>
        <v>0</v>
      </c>
      <c r="AB37" s="6">
        <f t="shared" si="12"/>
        <v>0</v>
      </c>
      <c r="AC37">
        <f t="shared" si="13"/>
        <v>0</v>
      </c>
      <c r="AD37" s="6">
        <f t="shared" si="14"/>
        <v>0</v>
      </c>
    </row>
    <row r="38" spans="1:30" x14ac:dyDescent="0.35">
      <c r="A38" s="8"/>
      <c r="B38" s="8"/>
      <c r="C38" s="4">
        <f>Stundenplan!C38</f>
        <v>0</v>
      </c>
      <c r="D38" s="4"/>
      <c r="E38" s="4">
        <f>Stundenplan!E38</f>
        <v>0</v>
      </c>
      <c r="F38" s="4"/>
      <c r="G38" s="4">
        <f>Stundenplan!G38</f>
        <v>0</v>
      </c>
      <c r="H38" s="4"/>
      <c r="I38" s="4">
        <f>Stundenplan!I38</f>
        <v>0</v>
      </c>
      <c r="J38" s="4"/>
      <c r="K38" s="4">
        <f>Stundenplan!K38</f>
        <v>0</v>
      </c>
      <c r="L38" s="4"/>
      <c r="P38" s="6">
        <f t="shared" si="0"/>
        <v>0</v>
      </c>
      <c r="Q38">
        <f t="shared" si="1"/>
        <v>0</v>
      </c>
      <c r="R38" s="6">
        <f t="shared" si="2"/>
        <v>0</v>
      </c>
      <c r="S38">
        <f t="shared" si="3"/>
        <v>0</v>
      </c>
      <c r="T38" s="6">
        <f t="shared" si="4"/>
        <v>0</v>
      </c>
      <c r="U38">
        <f t="shared" si="5"/>
        <v>0</v>
      </c>
      <c r="V38" s="6">
        <f t="shared" si="6"/>
        <v>0</v>
      </c>
      <c r="W38">
        <f t="shared" si="7"/>
        <v>0</v>
      </c>
      <c r="X38" s="6">
        <f t="shared" si="8"/>
        <v>0</v>
      </c>
      <c r="Y38">
        <f t="shared" si="9"/>
        <v>0</v>
      </c>
      <c r="Z38" s="6">
        <f t="shared" si="10"/>
        <v>0</v>
      </c>
      <c r="AA38">
        <f t="shared" si="11"/>
        <v>0</v>
      </c>
      <c r="AB38" s="6">
        <f t="shared" si="12"/>
        <v>0</v>
      </c>
      <c r="AC38">
        <f t="shared" si="13"/>
        <v>0</v>
      </c>
      <c r="AD38" s="6">
        <f t="shared" si="14"/>
        <v>0</v>
      </c>
    </row>
    <row r="39" spans="1:30" x14ac:dyDescent="0.35">
      <c r="A39" s="8">
        <f>Stundenplan!A39</f>
        <v>0.67708333333333337</v>
      </c>
      <c r="B39" s="8">
        <f>Stundenplan!B39</f>
        <v>0.70833333333333337</v>
      </c>
      <c r="C39" s="4">
        <f>Stundenplan!C39</f>
        <v>0</v>
      </c>
      <c r="D39" s="4"/>
      <c r="E39" s="4">
        <f>Stundenplan!E39</f>
        <v>0</v>
      </c>
      <c r="F39" s="4"/>
      <c r="G39" s="4">
        <f>Stundenplan!G39</f>
        <v>0</v>
      </c>
      <c r="H39" s="4"/>
      <c r="I39" s="4">
        <f>Stundenplan!I39</f>
        <v>0</v>
      </c>
      <c r="J39" s="4"/>
      <c r="K39" s="4">
        <f>Stundenplan!K39</f>
        <v>0</v>
      </c>
      <c r="L39" s="4"/>
      <c r="P39" s="6">
        <f t="shared" si="0"/>
        <v>3.125E-2</v>
      </c>
      <c r="Q39">
        <f t="shared" si="1"/>
        <v>0</v>
      </c>
      <c r="R39" s="6">
        <f t="shared" si="2"/>
        <v>0</v>
      </c>
      <c r="S39">
        <f t="shared" si="3"/>
        <v>0</v>
      </c>
      <c r="T39" s="6">
        <f t="shared" si="4"/>
        <v>0</v>
      </c>
      <c r="U39">
        <f t="shared" si="5"/>
        <v>0</v>
      </c>
      <c r="V39" s="6">
        <f t="shared" si="6"/>
        <v>0</v>
      </c>
      <c r="W39">
        <f t="shared" si="7"/>
        <v>0</v>
      </c>
      <c r="X39" s="6">
        <f t="shared" si="8"/>
        <v>0</v>
      </c>
      <c r="Y39">
        <f t="shared" si="9"/>
        <v>0</v>
      </c>
      <c r="Z39" s="6">
        <f t="shared" si="10"/>
        <v>0</v>
      </c>
      <c r="AA39">
        <f t="shared" si="11"/>
        <v>0</v>
      </c>
      <c r="AB39" s="6">
        <f t="shared" si="12"/>
        <v>0</v>
      </c>
      <c r="AC39">
        <f t="shared" si="13"/>
        <v>0</v>
      </c>
      <c r="AD39" s="6">
        <f t="shared" si="14"/>
        <v>0</v>
      </c>
    </row>
    <row r="40" spans="1:30" x14ac:dyDescent="0.35">
      <c r="A40" s="8"/>
      <c r="B40" s="8"/>
      <c r="C40" s="4">
        <f>Stundenplan!C40</f>
        <v>0</v>
      </c>
      <c r="D40" s="4"/>
      <c r="E40" s="4">
        <f>Stundenplan!E40</f>
        <v>0</v>
      </c>
      <c r="F40" s="4"/>
      <c r="G40" s="4">
        <f>Stundenplan!G40</f>
        <v>0</v>
      </c>
      <c r="H40" s="4"/>
      <c r="I40" s="4">
        <f>Stundenplan!I40</f>
        <v>0</v>
      </c>
      <c r="J40" s="4"/>
      <c r="K40" s="4">
        <f>Stundenplan!K40</f>
        <v>0</v>
      </c>
      <c r="L40" s="4"/>
      <c r="P40" s="6">
        <f t="shared" si="0"/>
        <v>0</v>
      </c>
      <c r="Q40">
        <f t="shared" si="1"/>
        <v>0</v>
      </c>
      <c r="R40" s="6">
        <f t="shared" si="2"/>
        <v>0</v>
      </c>
      <c r="S40">
        <f t="shared" si="3"/>
        <v>0</v>
      </c>
      <c r="T40" s="6">
        <f t="shared" si="4"/>
        <v>0</v>
      </c>
      <c r="U40">
        <f t="shared" si="5"/>
        <v>0</v>
      </c>
      <c r="V40" s="6">
        <f t="shared" si="6"/>
        <v>0</v>
      </c>
      <c r="W40">
        <f t="shared" si="7"/>
        <v>0</v>
      </c>
      <c r="X40" s="6">
        <f t="shared" si="8"/>
        <v>0</v>
      </c>
      <c r="Y40">
        <f t="shared" si="9"/>
        <v>0</v>
      </c>
      <c r="Z40" s="6">
        <f t="shared" si="10"/>
        <v>0</v>
      </c>
      <c r="AA40">
        <f t="shared" si="11"/>
        <v>0</v>
      </c>
      <c r="AB40" s="6">
        <f t="shared" si="12"/>
        <v>0</v>
      </c>
      <c r="AC40">
        <f t="shared" si="13"/>
        <v>0</v>
      </c>
      <c r="AD40" s="6">
        <f t="shared" si="14"/>
        <v>0</v>
      </c>
    </row>
    <row r="42" spans="1:30" x14ac:dyDescent="0.35">
      <c r="A42" s="4" t="str">
        <f>Q7</f>
        <v>marginale</v>
      </c>
      <c r="B42" s="4" t="str">
        <f>S7</f>
        <v>lezione</v>
      </c>
      <c r="C42" s="2" t="str">
        <f>U7</f>
        <v>movimento/sport</v>
      </c>
      <c r="D42" s="2" t="str">
        <f>W7</f>
        <v>bosco</v>
      </c>
      <c r="E42" s="2" t="str">
        <f>Y7</f>
        <v>corso base MU</v>
      </c>
      <c r="F42" s="2" t="str">
        <f>AA7</f>
        <v>Sportkids</v>
      </c>
      <c r="G42" s="2" t="str">
        <f>AC7</f>
        <v>Colloqui</v>
      </c>
      <c r="H42" s="2"/>
      <c r="I42" s="2"/>
      <c r="J42" s="2"/>
      <c r="K42" s="2"/>
      <c r="L42" s="2"/>
      <c r="P42" t="s">
        <v>29</v>
      </c>
      <c r="R42" s="7">
        <f>SUM(R9:R40)</f>
        <v>0</v>
      </c>
      <c r="S42" s="7"/>
      <c r="T42" s="7">
        <f t="shared" ref="T42:AD42" si="15">SUM(T9:T40)</f>
        <v>0</v>
      </c>
      <c r="U42" s="7"/>
      <c r="V42" s="7">
        <f t="shared" si="15"/>
        <v>0</v>
      </c>
      <c r="W42" s="7"/>
      <c r="X42" s="7">
        <f t="shared" si="15"/>
        <v>0</v>
      </c>
      <c r="Y42" s="7"/>
      <c r="Z42" s="7">
        <f t="shared" si="15"/>
        <v>0</v>
      </c>
      <c r="AA42" s="7"/>
      <c r="AB42" s="7">
        <f t="shared" si="15"/>
        <v>6.25E-2</v>
      </c>
      <c r="AC42" s="7"/>
      <c r="AD42" s="7">
        <f t="shared" si="15"/>
        <v>0</v>
      </c>
    </row>
    <row r="43" spans="1:30" x14ac:dyDescent="0.35">
      <c r="A43" s="9">
        <f>R43</f>
        <v>0</v>
      </c>
      <c r="B43" s="2">
        <f>T43</f>
        <v>0</v>
      </c>
      <c r="C43" s="2">
        <f>V43</f>
        <v>0</v>
      </c>
      <c r="D43" s="2">
        <f>X43</f>
        <v>0</v>
      </c>
      <c r="E43" s="2">
        <f>Z43</f>
        <v>0</v>
      </c>
      <c r="F43" s="2">
        <f>AB43</f>
        <v>2</v>
      </c>
      <c r="G43" s="2">
        <f>AD43</f>
        <v>0</v>
      </c>
      <c r="H43" s="2"/>
      <c r="I43" s="2"/>
      <c r="J43" s="2"/>
      <c r="K43" s="2"/>
      <c r="L43" s="2"/>
      <c r="P43" t="s">
        <v>30</v>
      </c>
      <c r="R43" s="5">
        <f>(HOUR(R42)*60+MINUTE(R42))/45</f>
        <v>0</v>
      </c>
      <c r="S43" s="5"/>
      <c r="T43" s="5">
        <f t="shared" ref="T43" si="16">(HOUR(T42)*60+MINUTE(T42))/45</f>
        <v>0</v>
      </c>
      <c r="U43" s="5"/>
      <c r="V43" s="5">
        <f>(HOUR(V42)*60+MINUTE(V42))/45</f>
        <v>0</v>
      </c>
      <c r="W43" s="5"/>
      <c r="X43" s="5">
        <f t="shared" ref="X43" si="17">(HOUR(X42)*60+MINUTE(X42))/45</f>
        <v>0</v>
      </c>
      <c r="Y43" s="5"/>
      <c r="Z43" s="5">
        <f t="shared" ref="Z43" si="18">(HOUR(Z42)*60+MINUTE(Z42))/45</f>
        <v>0</v>
      </c>
      <c r="AA43" s="5"/>
      <c r="AB43" s="5">
        <f t="shared" ref="AB43" si="19">(HOUR(AB42)*60+MINUTE(AB42))/45</f>
        <v>2</v>
      </c>
      <c r="AC43" s="5"/>
      <c r="AD43" s="5">
        <f t="shared" ref="AD43" si="20">(HOUR(AD42)*60+MINUTE(AD42))/45</f>
        <v>0</v>
      </c>
    </row>
  </sheetData>
  <mergeCells count="5">
    <mergeCell ref="C7:D7"/>
    <mergeCell ref="E7:F7"/>
    <mergeCell ref="G7:H7"/>
    <mergeCell ref="I7:J7"/>
    <mergeCell ref="K7:L7"/>
  </mergeCells>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WL!$B$32:$B$39</xm:f>
          </x14:formula1>
          <xm:sqref>B7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F43"/>
  <sheetViews>
    <sheetView topLeftCell="A4" zoomScaleNormal="100" workbookViewId="0">
      <selection activeCell="E53" sqref="E53"/>
    </sheetView>
  </sheetViews>
  <sheetFormatPr baseColWidth="10" defaultRowHeight="14.5" x14ac:dyDescent="0.35"/>
  <cols>
    <col min="1" max="1" width="8.1796875" style="3" customWidth="1"/>
    <col min="2" max="2" width="8.1796875" customWidth="1"/>
    <col min="3" max="12" width="9.7265625" customWidth="1"/>
    <col min="13" max="15" width="4.1796875" customWidth="1"/>
    <col min="16" max="16" width="8.1796875" style="3" customWidth="1"/>
    <col min="17" max="19" width="5.1796875" style="3" customWidth="1"/>
    <col min="20" max="20" width="10.1796875" style="3" customWidth="1"/>
    <col min="21" max="23" width="4.1796875" customWidth="1"/>
    <col min="24" max="24" width="8.1796875" customWidth="1"/>
    <col min="25" max="27" width="4.1796875" customWidth="1"/>
    <col min="28" max="28" width="8.1796875" customWidth="1"/>
    <col min="29" max="31" width="4.1796875" customWidth="1"/>
    <col min="32" max="32" width="8.1796875" customWidth="1"/>
    <col min="33" max="35" width="4.1796875" customWidth="1"/>
    <col min="36" max="36" width="8.1796875" customWidth="1"/>
    <col min="37" max="37" width="7.81640625" customWidth="1"/>
    <col min="38" max="38" width="8.1796875" customWidth="1"/>
    <col min="39" max="41" width="4.1796875" customWidth="1"/>
    <col min="42" max="42" width="8.1796875" customWidth="1"/>
    <col min="43" max="45" width="4.1796875" customWidth="1"/>
    <col min="46" max="46" width="8.1796875" customWidth="1"/>
    <col min="47" max="49" width="4.1796875" customWidth="1"/>
    <col min="50" max="50" width="8.1796875" customWidth="1"/>
    <col min="51" max="53" width="4.1796875" customWidth="1"/>
    <col min="54" max="54" width="8.1796875" customWidth="1"/>
    <col min="55" max="57" width="4.1796875" customWidth="1"/>
    <col min="58" max="58" width="8.1796875" customWidth="1"/>
  </cols>
  <sheetData>
    <row r="5" spans="1:58" x14ac:dyDescent="0.35">
      <c r="Q5" s="254" t="str">
        <f>C7</f>
        <v>Lunedi</v>
      </c>
      <c r="R5" s="255"/>
      <c r="S5" s="255"/>
      <c r="T5" s="256"/>
      <c r="U5" s="254" t="str">
        <f>E7</f>
        <v>Martedi</v>
      </c>
      <c r="V5" s="255"/>
      <c r="W5" s="255"/>
      <c r="X5" s="256"/>
      <c r="Y5" s="254" t="str">
        <f>G7</f>
        <v>Mercoledì</v>
      </c>
      <c r="Z5" s="255"/>
      <c r="AA5" s="255"/>
      <c r="AB5" s="256"/>
      <c r="AC5" s="254" t="str">
        <f>I7</f>
        <v>Giovedi</v>
      </c>
      <c r="AD5" s="255"/>
      <c r="AE5" s="255"/>
      <c r="AF5" s="256"/>
      <c r="AG5" s="254" t="str">
        <f>K7</f>
        <v>Venerdi</v>
      </c>
      <c r="AH5" s="255"/>
      <c r="AI5" s="255"/>
      <c r="AJ5" s="256"/>
      <c r="AL5" s="3"/>
      <c r="AM5" s="254" t="str">
        <f>C7</f>
        <v>Lunedi</v>
      </c>
      <c r="AN5" s="255"/>
      <c r="AO5" s="255"/>
      <c r="AP5" s="256"/>
      <c r="AQ5" s="254" t="str">
        <f>E7</f>
        <v>Martedi</v>
      </c>
      <c r="AR5" s="255"/>
      <c r="AS5" s="255"/>
      <c r="AT5" s="256"/>
      <c r="AU5" s="254" t="str">
        <f>G7</f>
        <v>Mercoledì</v>
      </c>
      <c r="AV5" s="255"/>
      <c r="AW5" s="255"/>
      <c r="AX5" s="256"/>
      <c r="AY5" s="254" t="str">
        <f>I7</f>
        <v>Giovedi</v>
      </c>
      <c r="AZ5" s="255"/>
      <c r="BA5" s="255"/>
      <c r="BB5" s="256"/>
      <c r="BC5" s="254" t="str">
        <f>K7</f>
        <v>Venerdi</v>
      </c>
      <c r="BD5" s="255"/>
      <c r="BE5" s="255"/>
      <c r="BF5" s="256"/>
    </row>
    <row r="6" spans="1:58" x14ac:dyDescent="0.35">
      <c r="Q6" s="45" t="str">
        <f>WL!$A$21</f>
        <v>marginale</v>
      </c>
      <c r="R6" s="42" t="str">
        <f>WL!$A$21</f>
        <v>marginale</v>
      </c>
      <c r="S6" s="42"/>
      <c r="T6" s="46"/>
      <c r="U6" s="52" t="str">
        <f>WL!$A$21</f>
        <v>marginale</v>
      </c>
      <c r="V6" s="43" t="str">
        <f>WL!$A$21</f>
        <v>marginale</v>
      </c>
      <c r="W6" s="43"/>
      <c r="X6" s="53"/>
      <c r="Y6" s="45" t="str">
        <f>WL!$A$21</f>
        <v>marginale</v>
      </c>
      <c r="Z6" s="42" t="str">
        <f>WL!$A$21</f>
        <v>marginale</v>
      </c>
      <c r="AA6" s="43"/>
      <c r="AB6" s="53"/>
      <c r="AC6" s="45" t="str">
        <f>WL!$A$21</f>
        <v>marginale</v>
      </c>
      <c r="AD6" s="42" t="str">
        <f>WL!$A$21</f>
        <v>marginale</v>
      </c>
      <c r="AE6" s="43"/>
      <c r="AF6" s="53"/>
      <c r="AG6" s="45" t="str">
        <f>WL!$A$21</f>
        <v>marginale</v>
      </c>
      <c r="AH6" s="42" t="str">
        <f>WL!$A$21</f>
        <v>marginale</v>
      </c>
      <c r="AI6" s="43"/>
      <c r="AJ6" s="53"/>
      <c r="AL6" s="3"/>
      <c r="AM6" s="45" t="str">
        <f>WL!$A$21</f>
        <v>marginale</v>
      </c>
      <c r="AN6" s="42" t="str">
        <f>WL!$A$21</f>
        <v>marginale</v>
      </c>
      <c r="AO6" s="42"/>
      <c r="AP6" s="46"/>
      <c r="AQ6" s="52" t="str">
        <f>WL!$A$21</f>
        <v>marginale</v>
      </c>
      <c r="AR6" s="43" t="str">
        <f>WL!$A$21</f>
        <v>marginale</v>
      </c>
      <c r="AS6" s="43"/>
      <c r="AT6" s="53"/>
      <c r="AU6" s="45" t="str">
        <f>WL!$A$21</f>
        <v>marginale</v>
      </c>
      <c r="AV6" s="42" t="str">
        <f>WL!$A$21</f>
        <v>marginale</v>
      </c>
      <c r="AW6" s="43"/>
      <c r="AX6" s="53"/>
      <c r="AY6" s="45" t="str">
        <f>WL!$A$21</f>
        <v>marginale</v>
      </c>
      <c r="AZ6" s="42" t="str">
        <f>WL!$A$21</f>
        <v>marginale</v>
      </c>
      <c r="BA6" s="43"/>
      <c r="BB6" s="53"/>
      <c r="BC6" s="45" t="str">
        <f>WL!$A$21</f>
        <v>marginale</v>
      </c>
      <c r="BD6" s="42" t="str">
        <f>WL!$A$21</f>
        <v>marginale</v>
      </c>
      <c r="BE6" s="43"/>
      <c r="BF6" s="53"/>
    </row>
    <row r="7" spans="1:58" x14ac:dyDescent="0.35">
      <c r="A7" s="3" t="s">
        <v>31</v>
      </c>
      <c r="B7" s="10" t="s">
        <v>10</v>
      </c>
      <c r="C7" s="253" t="str">
        <f>WL!A2</f>
        <v>Lunedi</v>
      </c>
      <c r="D7" s="253"/>
      <c r="E7" s="253" t="str">
        <f>WL!A3</f>
        <v>Martedi</v>
      </c>
      <c r="F7" s="253"/>
      <c r="G7" s="253" t="str">
        <f>WL!A4</f>
        <v>Mercoledì</v>
      </c>
      <c r="H7" s="253"/>
      <c r="I7" s="253" t="str">
        <f>WL!A5</f>
        <v>Giovedi</v>
      </c>
      <c r="J7" s="253"/>
      <c r="K7" s="253" t="str">
        <f>WL!A6</f>
        <v>Venerdi</v>
      </c>
      <c r="L7" s="253"/>
      <c r="Q7" s="48" t="str">
        <f>WL!$A$13</f>
        <v>Ins di classe</v>
      </c>
      <c r="R7" s="49" t="str">
        <f>WL!$A$13</f>
        <v>Ins di classe</v>
      </c>
      <c r="S7" s="49" t="s">
        <v>57</v>
      </c>
      <c r="T7" s="60" t="s">
        <v>28</v>
      </c>
      <c r="U7" s="55" t="str">
        <f>WL!$A$13</f>
        <v>Ins di classe</v>
      </c>
      <c r="V7" s="56" t="str">
        <f>WL!$A$13</f>
        <v>Ins di classe</v>
      </c>
      <c r="W7" s="56" t="str">
        <f>S7</f>
        <v>Res</v>
      </c>
      <c r="X7" s="61" t="str">
        <f>T7</f>
        <v>Dauer</v>
      </c>
      <c r="Y7" s="48" t="str">
        <f>WL!$A$13</f>
        <v>Ins di classe</v>
      </c>
      <c r="Z7" s="49" t="str">
        <f>WL!$A$13</f>
        <v>Ins di classe</v>
      </c>
      <c r="AA7" s="49" t="s">
        <v>57</v>
      </c>
      <c r="AB7" s="60" t="s">
        <v>28</v>
      </c>
      <c r="AC7" s="48" t="str">
        <f>WL!$A$13</f>
        <v>Ins di classe</v>
      </c>
      <c r="AD7" s="49" t="str">
        <f>WL!$A$13</f>
        <v>Ins di classe</v>
      </c>
      <c r="AE7" s="49" t="s">
        <v>57</v>
      </c>
      <c r="AF7" s="60" t="s">
        <v>28</v>
      </c>
      <c r="AG7" s="48" t="str">
        <f>WL!$A$13</f>
        <v>Ins di classe</v>
      </c>
      <c r="AH7" s="49" t="str">
        <f>WL!$A$13</f>
        <v>Ins di classe</v>
      </c>
      <c r="AI7" s="49" t="s">
        <v>57</v>
      </c>
      <c r="AJ7" s="60" t="s">
        <v>28</v>
      </c>
      <c r="AL7" s="3"/>
      <c r="AM7" s="48" t="str">
        <f>WL!$A$18</f>
        <v>Ins di materia</v>
      </c>
      <c r="AN7" s="48" t="str">
        <f>WL!$A$18</f>
        <v>Ins di materia</v>
      </c>
      <c r="AO7" s="49" t="s">
        <v>57</v>
      </c>
      <c r="AP7" s="60" t="s">
        <v>28</v>
      </c>
      <c r="AQ7" s="48" t="str">
        <f>WL!$A$18</f>
        <v>Ins di materia</v>
      </c>
      <c r="AR7" s="48" t="str">
        <f>WL!$A$18</f>
        <v>Ins di materia</v>
      </c>
      <c r="AS7" s="56" t="str">
        <f>AO7</f>
        <v>Res</v>
      </c>
      <c r="AT7" s="61" t="str">
        <f>AP7</f>
        <v>Dauer</v>
      </c>
      <c r="AU7" s="48" t="str">
        <f>WL!$A$18</f>
        <v>Ins di materia</v>
      </c>
      <c r="AV7" s="48" t="str">
        <f>WL!$A$18</f>
        <v>Ins di materia</v>
      </c>
      <c r="AW7" s="49" t="s">
        <v>57</v>
      </c>
      <c r="AX7" s="60" t="s">
        <v>28</v>
      </c>
      <c r="AY7" s="48" t="str">
        <f>WL!$A$18</f>
        <v>Ins di materia</v>
      </c>
      <c r="AZ7" s="48" t="str">
        <f>WL!$A$18</f>
        <v>Ins di materia</v>
      </c>
      <c r="BA7" s="49" t="s">
        <v>57</v>
      </c>
      <c r="BB7" s="60" t="s">
        <v>28</v>
      </c>
      <c r="BC7" s="48" t="str">
        <f>WL!$A$18</f>
        <v>Ins di materia</v>
      </c>
      <c r="BD7" s="48" t="str">
        <f>WL!$A$18</f>
        <v>Ins di materia</v>
      </c>
      <c r="BE7" s="49" t="s">
        <v>57</v>
      </c>
      <c r="BF7" s="60" t="s">
        <v>28</v>
      </c>
    </row>
    <row r="8" spans="1:58" s="3" customFormat="1" x14ac:dyDescent="0.35">
      <c r="A8" s="8"/>
      <c r="B8" s="8"/>
      <c r="C8" s="11" t="str">
        <f>Stundenplan!C8</f>
        <v>SI 1 (5 anni)</v>
      </c>
      <c r="D8" s="11" t="str">
        <f>Stundenplan!D8</f>
        <v>SI 2 (6 anni)</v>
      </c>
      <c r="E8" s="11" t="str">
        <f>Stundenplan!E8</f>
        <v>SI 1 (5 anni)</v>
      </c>
      <c r="F8" s="11" t="str">
        <f>Stundenplan!F8</f>
        <v>SI 2 (6 anni)</v>
      </c>
      <c r="G8" s="11" t="str">
        <f>Stundenplan!G8</f>
        <v>SI 1 (5 anni)</v>
      </c>
      <c r="H8" s="11" t="str">
        <f>Stundenplan!H8</f>
        <v>SI 2 (6 anni)</v>
      </c>
      <c r="I8" s="11" t="str">
        <f>Stundenplan!I8</f>
        <v>SI 1 (5 anni)</v>
      </c>
      <c r="J8" s="11" t="str">
        <f>Stundenplan!J8</f>
        <v>SI 2 (6 anni)</v>
      </c>
      <c r="K8" s="11" t="str">
        <f>Stundenplan!K8</f>
        <v>SI 1 (5 anni)</v>
      </c>
      <c r="L8" s="11" t="str">
        <f>Stundenplan!L8</f>
        <v>SI 2 (6 anni)</v>
      </c>
      <c r="P8" s="3" t="s">
        <v>28</v>
      </c>
      <c r="Q8" s="45"/>
      <c r="R8" s="42"/>
      <c r="S8" s="42"/>
      <c r="T8" s="46"/>
      <c r="U8" s="45"/>
      <c r="V8" s="42"/>
      <c r="W8" s="42"/>
      <c r="X8" s="46"/>
      <c r="Y8" s="45"/>
      <c r="Z8" s="42"/>
      <c r="AA8" s="42"/>
      <c r="AB8" s="46"/>
      <c r="AC8" s="45"/>
      <c r="AD8" s="42"/>
      <c r="AE8" s="42"/>
      <c r="AF8" s="46"/>
      <c r="AG8" s="45"/>
      <c r="AH8" s="42"/>
      <c r="AI8" s="42"/>
      <c r="AJ8" s="46"/>
      <c r="AL8" s="3" t="s">
        <v>28</v>
      </c>
      <c r="AM8" s="45"/>
      <c r="AN8" s="42"/>
      <c r="AO8" s="42"/>
      <c r="AP8" s="46"/>
      <c r="AQ8" s="45"/>
      <c r="AR8" s="42"/>
      <c r="AS8" s="42"/>
      <c r="AT8" s="46"/>
      <c r="AU8" s="45"/>
      <c r="AV8" s="42"/>
      <c r="AW8" s="42"/>
      <c r="AX8" s="46"/>
      <c r="AY8" s="45"/>
      <c r="AZ8" s="42"/>
      <c r="BA8" s="42"/>
      <c r="BB8" s="46"/>
      <c r="BC8" s="45"/>
      <c r="BD8" s="42"/>
      <c r="BE8" s="42"/>
      <c r="BF8" s="46"/>
    </row>
    <row r="9" spans="1:58" x14ac:dyDescent="0.35">
      <c r="A9" s="8">
        <f>Stundenplan!A9</f>
        <v>0.33402777777777781</v>
      </c>
      <c r="B9" s="8">
        <f>Stundenplan!B9</f>
        <v>0.34027777777777773</v>
      </c>
      <c r="C9" s="11" t="str">
        <f>Stundenplan!C9</f>
        <v>AZ SuS</v>
      </c>
      <c r="D9" s="11" t="str">
        <f>Stundenplan!D9</f>
        <v>AZ SuS</v>
      </c>
      <c r="E9" s="11" t="str">
        <f>Stundenplan!E9</f>
        <v>AZ SuS</v>
      </c>
      <c r="F9" s="11" t="str">
        <f>Stundenplan!F9</f>
        <v>AZ SuS</v>
      </c>
      <c r="G9" s="11" t="str">
        <f>Stundenplan!G9</f>
        <v>AZ SuS</v>
      </c>
      <c r="H9" s="11" t="str">
        <f>Stundenplan!H9</f>
        <v>AZ SuS</v>
      </c>
      <c r="I9" s="11" t="str">
        <f>Stundenplan!I9</f>
        <v>AZ SuS</v>
      </c>
      <c r="J9" s="11" t="str">
        <f>Stundenplan!J9</f>
        <v>AZ SuS</v>
      </c>
      <c r="K9" s="11" t="str">
        <f>Stundenplan!K9</f>
        <v>AZ SuS</v>
      </c>
      <c r="L9" s="11" t="str">
        <f>Stundenplan!L9</f>
        <v>AZ SuS</v>
      </c>
      <c r="P9" s="39">
        <f>(B9-A9)</f>
        <v>6.2499999999999223E-3</v>
      </c>
      <c r="Q9" s="45">
        <f>IF(AND(C9=$Q$6,C10=$Q$7),1,0)</f>
        <v>0</v>
      </c>
      <c r="R9" s="42">
        <f>IF(AND(D9=$R$6,D10=$R$7),1,0)</f>
        <v>0</v>
      </c>
      <c r="S9" s="42">
        <f>IF(OR(Q9=1,R9=1),1,0)</f>
        <v>0</v>
      </c>
      <c r="T9" s="47">
        <f>P9*S9</f>
        <v>0</v>
      </c>
      <c r="U9" s="52">
        <f>IF(AND(E9=$U$6,E10=$U$7),1,0)</f>
        <v>0</v>
      </c>
      <c r="V9" s="42">
        <f>IF(AND(F9=$V$6,F10=$V$7),1,0)</f>
        <v>0</v>
      </c>
      <c r="W9" s="43">
        <f>IF(OR(U9=1,V9=1),1,0)</f>
        <v>0</v>
      </c>
      <c r="X9" s="54">
        <f>W9*P9</f>
        <v>0</v>
      </c>
      <c r="Y9" s="52">
        <f>IF(AND(G9=$Y$6,G10=$Y$7),1,0)</f>
        <v>0</v>
      </c>
      <c r="Z9" s="42">
        <f>IF(AND(H9=$Z$6,H10=$Z$7),1,0)</f>
        <v>0</v>
      </c>
      <c r="AA9" s="43">
        <f>IF(OR(Y9=1,Z9=1),1,0)</f>
        <v>0</v>
      </c>
      <c r="AB9" s="54">
        <f>AA9*P9</f>
        <v>0</v>
      </c>
      <c r="AC9" s="52">
        <f>IF(AND(I9=$AC$6,I10=$AC$7),1,0)</f>
        <v>0</v>
      </c>
      <c r="AD9" s="42">
        <f>IF(AND(J9=$AD$6,J10=$AD$7),1,0)</f>
        <v>0</v>
      </c>
      <c r="AE9" s="43">
        <f>IF(OR(AC9=1,AD9=1),1,0)</f>
        <v>0</v>
      </c>
      <c r="AF9" s="54">
        <f>AE9*P9</f>
        <v>0</v>
      </c>
      <c r="AG9" s="52">
        <f>IF(AND(K9=$AG$6,K10=$AG$7),1,0)</f>
        <v>0</v>
      </c>
      <c r="AH9" s="43">
        <f>IF(AND(L9=$AH$6,L10=$AH$7),1,0)</f>
        <v>0</v>
      </c>
      <c r="AI9" s="43">
        <f>IF(OR(AG9=1,AH9=1),1,0)</f>
        <v>0</v>
      </c>
      <c r="AJ9" s="54">
        <f>AI9*P9</f>
        <v>0</v>
      </c>
      <c r="AL9" s="39">
        <f>P9</f>
        <v>6.2499999999999223E-3</v>
      </c>
      <c r="AM9" s="45">
        <f>IF(AND(C9=$AM$6,C10=$AM$7),1,0)</f>
        <v>0</v>
      </c>
      <c r="AN9" s="42">
        <f>IF(AND(D9=$AN$6,D10=$AN$7),1,0)</f>
        <v>0</v>
      </c>
      <c r="AO9" s="42">
        <f>IF(OR(AM9=1,AN9=1),1,0)</f>
        <v>0</v>
      </c>
      <c r="AP9" s="47">
        <f>AL9*AO9</f>
        <v>0</v>
      </c>
      <c r="AQ9" s="45">
        <f>IF(AND(E9=$AQ$6,E10=$AQ$7),1,0)</f>
        <v>0</v>
      </c>
      <c r="AR9" s="42">
        <f>IF(AND(F9=$AR$6,F10=$AR$7),1,0)</f>
        <v>0</v>
      </c>
      <c r="AS9" s="43">
        <f>IF(OR(AQ9=1,AR9=1),1,0)</f>
        <v>0</v>
      </c>
      <c r="AT9" s="54">
        <f>AS9*AL9</f>
        <v>0</v>
      </c>
      <c r="AU9" s="52">
        <f>IF(AND(G9=$AU$6,G10=$AU$7),1,0)</f>
        <v>0</v>
      </c>
      <c r="AV9" s="42">
        <f>IF(AND(H9=$AV$6,H10=$AV$7),1,0)</f>
        <v>0</v>
      </c>
      <c r="AW9" s="43">
        <f>IF(OR(AU9=1,AV9=1),1,0)</f>
        <v>0</v>
      </c>
      <c r="AX9" s="54">
        <f>AW9*AL9</f>
        <v>0</v>
      </c>
      <c r="AY9" s="52">
        <f>IF(AND(I9=$AY$6,I10=$AY$7),1,0)</f>
        <v>0</v>
      </c>
      <c r="AZ9" s="42">
        <f>IF(AND(J9=$AZ$6,J10=$AZ$7),1,0)</f>
        <v>0</v>
      </c>
      <c r="BA9" s="43">
        <f>IF(OR(AY9=1,AZ9=1),1,0)</f>
        <v>0</v>
      </c>
      <c r="BB9" s="54">
        <f>BA9*AL9</f>
        <v>0</v>
      </c>
      <c r="BC9" s="52">
        <f>IF(AND(K9=$BC$6,K10=$BC$7),1,0)</f>
        <v>0</v>
      </c>
      <c r="BD9" s="43">
        <f>IF(AND(L9=$BD$6,L10=$BD$7),1,0)</f>
        <v>0</v>
      </c>
      <c r="BE9" s="43">
        <f>IF(OR(BC9=1,BD9=1),1,0)</f>
        <v>0</v>
      </c>
      <c r="BF9" s="54">
        <f>BE9*AL9</f>
        <v>0</v>
      </c>
    </row>
    <row r="10" spans="1:58" x14ac:dyDescent="0.35">
      <c r="A10" s="8"/>
      <c r="B10" s="8"/>
      <c r="C10" s="11" t="str">
        <f>Stundenplan!C10</f>
        <v>KLP</v>
      </c>
      <c r="D10" s="11" t="str">
        <f>Stundenplan!D10</f>
        <v>KLP</v>
      </c>
      <c r="E10" s="11" t="str">
        <f>Stundenplan!E10</f>
        <v>KLP</v>
      </c>
      <c r="F10" s="11" t="str">
        <f>Stundenplan!F10</f>
        <v>KLP</v>
      </c>
      <c r="G10" s="11" t="str">
        <f>Stundenplan!G10</f>
        <v>KLP</v>
      </c>
      <c r="H10" s="11" t="str">
        <f>Stundenplan!H10</f>
        <v>KLP</v>
      </c>
      <c r="I10" s="11" t="str">
        <f>Stundenplan!I10</f>
        <v>KLP</v>
      </c>
      <c r="J10" s="11" t="str">
        <f>Stundenplan!J10</f>
        <v>KLP</v>
      </c>
      <c r="K10" s="11" t="str">
        <f>Stundenplan!K10</f>
        <v>KLP</v>
      </c>
      <c r="L10" s="11" t="str">
        <f>Stundenplan!L10</f>
        <v>KLP</v>
      </c>
      <c r="P10" s="39"/>
      <c r="Q10" s="45"/>
      <c r="R10" s="42"/>
      <c r="S10" s="42"/>
      <c r="T10" s="47"/>
      <c r="U10" s="52"/>
      <c r="V10" s="42"/>
      <c r="W10" s="43"/>
      <c r="X10" s="54"/>
      <c r="Y10" s="52"/>
      <c r="Z10" s="42"/>
      <c r="AA10" s="43"/>
      <c r="AB10" s="54"/>
      <c r="AC10" s="52"/>
      <c r="AD10" s="42"/>
      <c r="AE10" s="43"/>
      <c r="AF10" s="54"/>
      <c r="AG10" s="52"/>
      <c r="AH10" s="43"/>
      <c r="AI10" s="43"/>
      <c r="AJ10" s="54"/>
      <c r="AL10" s="39"/>
      <c r="AM10" s="45"/>
      <c r="AN10" s="42"/>
      <c r="AO10" s="42"/>
      <c r="AP10" s="47"/>
      <c r="AQ10" s="45"/>
      <c r="AR10" s="42"/>
      <c r="AS10" s="43"/>
      <c r="AT10" s="54"/>
      <c r="AU10" s="52"/>
      <c r="AV10" s="42"/>
      <c r="AW10" s="43"/>
      <c r="AX10" s="54"/>
      <c r="AY10" s="52"/>
      <c r="AZ10" s="42"/>
      <c r="BA10" s="43"/>
      <c r="BB10" s="54"/>
      <c r="BC10" s="52"/>
      <c r="BD10" s="43"/>
      <c r="BE10" s="43"/>
      <c r="BF10" s="54"/>
    </row>
    <row r="11" spans="1:58" x14ac:dyDescent="0.35">
      <c r="A11" s="8">
        <f>Stundenplan!A11</f>
        <v>0.34027777777777773</v>
      </c>
      <c r="B11" s="8">
        <f>Stundenplan!B11</f>
        <v>0.37152777777777773</v>
      </c>
      <c r="C11" s="11" t="str">
        <f>Stundenplan!C11</f>
        <v>Unt.</v>
      </c>
      <c r="D11" s="11" t="str">
        <f>Stundenplan!D11</f>
        <v>Unt.</v>
      </c>
      <c r="E11" s="11" t="str">
        <f>Stundenplan!E11</f>
        <v>Unt.</v>
      </c>
      <c r="F11" s="11" t="str">
        <f>Stundenplan!F11</f>
        <v>Unt.</v>
      </c>
      <c r="G11" s="11" t="str">
        <f>Stundenplan!G11</f>
        <v>Unt.</v>
      </c>
      <c r="H11" s="11" t="str">
        <f>Stundenplan!H11</f>
        <v>Unt.</v>
      </c>
      <c r="I11" s="11" t="str">
        <f>Stundenplan!I11</f>
        <v>Unt.</v>
      </c>
      <c r="J11" s="11" t="str">
        <f>Stundenplan!J11</f>
        <v>Unt.</v>
      </c>
      <c r="K11" s="11" t="str">
        <f>Stundenplan!K11</f>
        <v>Unt.</v>
      </c>
      <c r="L11" s="11" t="str">
        <f>Stundenplan!L11</f>
        <v>Unt.</v>
      </c>
      <c r="P11" s="39">
        <f t="shared" ref="P11:P39" si="0">B11-A11</f>
        <v>3.125E-2</v>
      </c>
      <c r="Q11" s="45">
        <f t="shared" ref="Q11:Q39" si="1">IF(AND(C11=$Q$6,C12=$Q$7),1,0)</f>
        <v>0</v>
      </c>
      <c r="R11" s="42">
        <f>IF(AND(D11=$R$6,D12=$R$7),1,0)</f>
        <v>0</v>
      </c>
      <c r="S11" s="42">
        <f t="shared" ref="S11:S39" si="2">IF(OR(Q11=1,R11=1),1,0)</f>
        <v>0</v>
      </c>
      <c r="T11" s="47">
        <f t="shared" ref="T11:T39" si="3">P11*S11</f>
        <v>0</v>
      </c>
      <c r="U11" s="52">
        <f t="shared" ref="U11:U39" si="4">IF(AND(E11=$U$6,E12=$U$7),1,0)</f>
        <v>0</v>
      </c>
      <c r="V11" s="42">
        <f t="shared" ref="V11:V39" si="5">IF(AND(F11=$V$6,F12=$V$7),1,0)</f>
        <v>0</v>
      </c>
      <c r="W11" s="43">
        <f t="shared" ref="W11:W39" si="6">IF(OR(U11=1,V11=1),1,0)</f>
        <v>0</v>
      </c>
      <c r="X11" s="54">
        <f t="shared" ref="X11:X39" si="7">W11*P11</f>
        <v>0</v>
      </c>
      <c r="Y11" s="52">
        <f t="shared" ref="Y11:Y39" si="8">IF(AND(G11=$Y$6,G12=$Y$7),1,0)</f>
        <v>0</v>
      </c>
      <c r="Z11" s="42">
        <f t="shared" ref="Z11:Z39" si="9">IF(AND(H11=$Z$6,H12=$Z$7),1,0)</f>
        <v>0</v>
      </c>
      <c r="AA11" s="43">
        <f t="shared" ref="AA11:AA39" si="10">IF(OR(Y11=1,Z11=1),1,0)</f>
        <v>0</v>
      </c>
      <c r="AB11" s="54">
        <f t="shared" ref="AB11:AB39" si="11">AA11*P11</f>
        <v>0</v>
      </c>
      <c r="AC11" s="52">
        <f t="shared" ref="AC11:AC39" si="12">IF(AND(I11=$AC$6,I12=$AC$7),1,0)</f>
        <v>0</v>
      </c>
      <c r="AD11" s="42">
        <f t="shared" ref="AD11:AD39" si="13">IF(AND(J11=$AD$6,J12=$AD$7),1,0)</f>
        <v>0</v>
      </c>
      <c r="AE11" s="43">
        <f t="shared" ref="AE11:AE39" si="14">IF(OR(AC11=1,AD11=1),1,0)</f>
        <v>0</v>
      </c>
      <c r="AF11" s="54">
        <f t="shared" ref="AF11:AF39" si="15">AE11*P11</f>
        <v>0</v>
      </c>
      <c r="AG11" s="52">
        <f t="shared" ref="AG11:AG39" si="16">IF(AND(K11=$AG$6,K12=$AG$7),1,0)</f>
        <v>0</v>
      </c>
      <c r="AH11" s="43">
        <f t="shared" ref="AH11:AH39" si="17">IF(AND(L11=$AH$6,L12=$AH$7),1,0)</f>
        <v>0</v>
      </c>
      <c r="AI11" s="43">
        <f t="shared" ref="AI11:AI39" si="18">IF(OR(AG11=1,AH11=1),1,0)</f>
        <v>0</v>
      </c>
      <c r="AJ11" s="54">
        <f t="shared" ref="AJ11:AJ39" si="19">AI11*P11</f>
        <v>0</v>
      </c>
      <c r="AL11" s="39">
        <f t="shared" ref="AL11:AL39" si="20">P11</f>
        <v>3.125E-2</v>
      </c>
      <c r="AM11" s="45">
        <f t="shared" ref="AM11:AM39" si="21">IF(AND(C11=$AM$6,C12=$AM$7),1,0)</f>
        <v>0</v>
      </c>
      <c r="AN11" s="42">
        <f t="shared" ref="AN11:AN39" si="22">IF(AND(D11=$AN$6,D12=$AN$7),1,0)</f>
        <v>0</v>
      </c>
      <c r="AO11" s="42">
        <f t="shared" ref="AO11:AO39" si="23">IF(OR(AM11=1,AN11=1),1,0)</f>
        <v>0</v>
      </c>
      <c r="AP11" s="47">
        <f t="shared" ref="AP11:AP39" si="24">AL11*AO11</f>
        <v>0</v>
      </c>
      <c r="AQ11" s="45">
        <f t="shared" ref="AQ11:AQ39" si="25">IF(AND(E11=$AQ$6,E12=$AQ$7),1,0)</f>
        <v>0</v>
      </c>
      <c r="AR11" s="42">
        <f t="shared" ref="AR11:AR39" si="26">IF(AND(F11=$AR$6,F12=$AR$7),1,0)</f>
        <v>0</v>
      </c>
      <c r="AS11" s="43">
        <f t="shared" ref="AS11:AS39" si="27">IF(OR(AQ11=1,AR11=1),1,0)</f>
        <v>0</v>
      </c>
      <c r="AT11" s="54">
        <f t="shared" ref="AT11:AT39" si="28">AS11*AL11</f>
        <v>0</v>
      </c>
      <c r="AU11" s="52">
        <f t="shared" ref="AU11:AU39" si="29">IF(AND(G11=$AU$6,G12=$AU$7),1,0)</f>
        <v>0</v>
      </c>
      <c r="AV11" s="42">
        <f t="shared" ref="AV11:AV39" si="30">IF(AND(H11=$AV$6,H12=$AV$7),1,0)</f>
        <v>0</v>
      </c>
      <c r="AW11" s="43">
        <f t="shared" ref="AW11:AW39" si="31">IF(OR(AU11=1,AV11=1),1,0)</f>
        <v>0</v>
      </c>
      <c r="AX11" s="54">
        <f t="shared" ref="AX11:AX39" si="32">AW11*AL11</f>
        <v>0</v>
      </c>
      <c r="AY11" s="52">
        <f t="shared" ref="AY11:AY39" si="33">IF(AND(I11=$AY$6,I12=$AY$7),1,0)</f>
        <v>0</v>
      </c>
      <c r="AZ11" s="42">
        <f t="shared" ref="AZ11:AZ39" si="34">IF(AND(J11=$AZ$6,J12=$AZ$7),1,0)</f>
        <v>0</v>
      </c>
      <c r="BA11" s="43">
        <f t="shared" ref="BA11:BA39" si="35">IF(OR(AY11=1,AZ11=1),1,0)</f>
        <v>0</v>
      </c>
      <c r="BB11" s="54">
        <f t="shared" ref="BB11:BB39" si="36">BA11*AL11</f>
        <v>0</v>
      </c>
      <c r="BC11" s="52">
        <f t="shared" ref="BC11:BC39" si="37">IF(AND(K11=$BC$6,K12=$BC$7),1,0)</f>
        <v>0</v>
      </c>
      <c r="BD11" s="43">
        <f t="shared" ref="BD11:BD39" si="38">IF(AND(L11=$BD$6,L12=$BD$7),1,0)</f>
        <v>0</v>
      </c>
      <c r="BE11" s="43">
        <f t="shared" ref="BE11:BE39" si="39">IF(OR(BC11=1,BD11=1),1,0)</f>
        <v>0</v>
      </c>
      <c r="BF11" s="54">
        <f t="shared" ref="BF11:BF39" si="40">BE11*AL11</f>
        <v>0</v>
      </c>
    </row>
    <row r="12" spans="1:58" x14ac:dyDescent="0.35">
      <c r="A12" s="8"/>
      <c r="B12" s="8"/>
      <c r="C12" s="11" t="str">
        <f>Stundenplan!C12</f>
        <v>KLP</v>
      </c>
      <c r="D12" s="11" t="str">
        <f>Stundenplan!D12</f>
        <v>KLP</v>
      </c>
      <c r="E12" s="11" t="str">
        <f>Stundenplan!E12</f>
        <v>KLP</v>
      </c>
      <c r="F12" s="11" t="str">
        <f>Stundenplan!F12</f>
        <v>KLP</v>
      </c>
      <c r="G12" s="11" t="str">
        <f>Stundenplan!G12</f>
        <v>FLP</v>
      </c>
      <c r="H12" s="11" t="str">
        <f>Stundenplan!H12</f>
        <v>KLP</v>
      </c>
      <c r="I12" s="11" t="str">
        <f>Stundenplan!I12</f>
        <v>KLP</v>
      </c>
      <c r="J12" s="11" t="str">
        <f>Stundenplan!J12</f>
        <v>KLP</v>
      </c>
      <c r="K12" s="11" t="str">
        <f>Stundenplan!K12</f>
        <v>KLP</v>
      </c>
      <c r="L12" s="11" t="str">
        <f>Stundenplan!L12</f>
        <v>KLP</v>
      </c>
      <c r="P12" s="39"/>
      <c r="Q12" s="45"/>
      <c r="R12" s="42"/>
      <c r="S12" s="42"/>
      <c r="T12" s="47"/>
      <c r="U12" s="52"/>
      <c r="V12" s="42"/>
      <c r="W12" s="43"/>
      <c r="X12" s="54"/>
      <c r="Y12" s="52"/>
      <c r="Z12" s="42"/>
      <c r="AA12" s="43"/>
      <c r="AB12" s="54"/>
      <c r="AC12" s="52"/>
      <c r="AD12" s="42"/>
      <c r="AE12" s="43"/>
      <c r="AF12" s="54"/>
      <c r="AG12" s="52"/>
      <c r="AH12" s="43"/>
      <c r="AI12" s="43"/>
      <c r="AJ12" s="54"/>
      <c r="AL12" s="39"/>
      <c r="AM12" s="45"/>
      <c r="AN12" s="42"/>
      <c r="AO12" s="42"/>
      <c r="AP12" s="47"/>
      <c r="AQ12" s="45"/>
      <c r="AR12" s="42"/>
      <c r="AS12" s="43"/>
      <c r="AT12" s="54"/>
      <c r="AU12" s="52"/>
      <c r="AV12" s="42"/>
      <c r="AW12" s="43"/>
      <c r="AX12" s="54"/>
      <c r="AY12" s="52"/>
      <c r="AZ12" s="42"/>
      <c r="BA12" s="43"/>
      <c r="BB12" s="54"/>
      <c r="BC12" s="52"/>
      <c r="BD12" s="43"/>
      <c r="BE12" s="43"/>
      <c r="BF12" s="54"/>
    </row>
    <row r="13" spans="1:58" x14ac:dyDescent="0.35">
      <c r="A13" s="8">
        <f>Stundenplan!A13</f>
        <v>0.375</v>
      </c>
      <c r="B13" s="8">
        <f>Stundenplan!B13</f>
        <v>0.40625</v>
      </c>
      <c r="C13" s="11" t="str">
        <f>Stundenplan!C13</f>
        <v>Unt.</v>
      </c>
      <c r="D13" s="11" t="str">
        <f>Stundenplan!D13</f>
        <v>Unt.</v>
      </c>
      <c r="E13" s="11" t="str">
        <f>Stundenplan!E13</f>
        <v>Wald</v>
      </c>
      <c r="F13" s="11" t="str">
        <f>Stundenplan!F13</f>
        <v>Wald</v>
      </c>
      <c r="G13" s="11" t="str">
        <f>Stundenplan!G13</f>
        <v>Unt.</v>
      </c>
      <c r="H13" s="11" t="str">
        <f>Stundenplan!H13</f>
        <v>Unt.</v>
      </c>
      <c r="I13" s="11" t="str">
        <f>Stundenplan!I13</f>
        <v>Unt.</v>
      </c>
      <c r="J13" s="11" t="str">
        <f>Stundenplan!J13</f>
        <v>Unt.</v>
      </c>
      <c r="K13" s="11" t="str">
        <f>Stundenplan!K13</f>
        <v>Unt.</v>
      </c>
      <c r="L13" s="11" t="str">
        <f>Stundenplan!L13</f>
        <v>Unt.</v>
      </c>
      <c r="P13" s="39">
        <f t="shared" si="0"/>
        <v>3.125E-2</v>
      </c>
      <c r="Q13" s="45">
        <f t="shared" si="1"/>
        <v>0</v>
      </c>
      <c r="R13" s="42">
        <f t="shared" ref="R13:R39" si="41">IF(AND(D13=$R$6,D14=$R$7),1,0)</f>
        <v>0</v>
      </c>
      <c r="S13" s="42">
        <f t="shared" si="2"/>
        <v>0</v>
      </c>
      <c r="T13" s="47">
        <f t="shared" si="3"/>
        <v>0</v>
      </c>
      <c r="U13" s="52">
        <f t="shared" si="4"/>
        <v>0</v>
      </c>
      <c r="V13" s="42">
        <f t="shared" si="5"/>
        <v>0</v>
      </c>
      <c r="W13" s="43">
        <f t="shared" si="6"/>
        <v>0</v>
      </c>
      <c r="X13" s="54">
        <f t="shared" si="7"/>
        <v>0</v>
      </c>
      <c r="Y13" s="52">
        <f t="shared" si="8"/>
        <v>0</v>
      </c>
      <c r="Z13" s="42">
        <f t="shared" si="9"/>
        <v>0</v>
      </c>
      <c r="AA13" s="43">
        <f t="shared" si="10"/>
        <v>0</v>
      </c>
      <c r="AB13" s="54">
        <f t="shared" si="11"/>
        <v>0</v>
      </c>
      <c r="AC13" s="52">
        <f t="shared" si="12"/>
        <v>0</v>
      </c>
      <c r="AD13" s="42">
        <f t="shared" si="13"/>
        <v>0</v>
      </c>
      <c r="AE13" s="43">
        <f t="shared" si="14"/>
        <v>0</v>
      </c>
      <c r="AF13" s="54">
        <f t="shared" si="15"/>
        <v>0</v>
      </c>
      <c r="AG13" s="52">
        <f t="shared" si="16"/>
        <v>0</v>
      </c>
      <c r="AH13" s="43">
        <f t="shared" si="17"/>
        <v>0</v>
      </c>
      <c r="AI13" s="43">
        <f t="shared" si="18"/>
        <v>0</v>
      </c>
      <c r="AJ13" s="54">
        <f t="shared" si="19"/>
        <v>0</v>
      </c>
      <c r="AL13" s="39">
        <f t="shared" si="20"/>
        <v>3.125E-2</v>
      </c>
      <c r="AM13" s="45">
        <f t="shared" si="21"/>
        <v>0</v>
      </c>
      <c r="AN13" s="42">
        <f t="shared" si="22"/>
        <v>0</v>
      </c>
      <c r="AO13" s="42">
        <f t="shared" si="23"/>
        <v>0</v>
      </c>
      <c r="AP13" s="47">
        <f t="shared" si="24"/>
        <v>0</v>
      </c>
      <c r="AQ13" s="45">
        <f t="shared" si="25"/>
        <v>0</v>
      </c>
      <c r="AR13" s="42">
        <f t="shared" si="26"/>
        <v>0</v>
      </c>
      <c r="AS13" s="43">
        <f t="shared" si="27"/>
        <v>0</v>
      </c>
      <c r="AT13" s="54">
        <f t="shared" si="28"/>
        <v>0</v>
      </c>
      <c r="AU13" s="52">
        <f t="shared" si="29"/>
        <v>0</v>
      </c>
      <c r="AV13" s="42">
        <f t="shared" si="30"/>
        <v>0</v>
      </c>
      <c r="AW13" s="43">
        <f t="shared" si="31"/>
        <v>0</v>
      </c>
      <c r="AX13" s="54">
        <f t="shared" si="32"/>
        <v>0</v>
      </c>
      <c r="AY13" s="52">
        <f t="shared" si="33"/>
        <v>0</v>
      </c>
      <c r="AZ13" s="42">
        <f t="shared" si="34"/>
        <v>0</v>
      </c>
      <c r="BA13" s="43">
        <f t="shared" si="35"/>
        <v>0</v>
      </c>
      <c r="BB13" s="54">
        <f t="shared" si="36"/>
        <v>0</v>
      </c>
      <c r="BC13" s="52">
        <f t="shared" si="37"/>
        <v>0</v>
      </c>
      <c r="BD13" s="43">
        <f t="shared" si="38"/>
        <v>0</v>
      </c>
      <c r="BE13" s="43">
        <f t="shared" si="39"/>
        <v>0</v>
      </c>
      <c r="BF13" s="54">
        <f t="shared" si="40"/>
        <v>0</v>
      </c>
    </row>
    <row r="14" spans="1:58" x14ac:dyDescent="0.35">
      <c r="A14" s="8"/>
      <c r="B14" s="8"/>
      <c r="C14" s="11" t="str">
        <f>Stundenplan!C14</f>
        <v>KLP</v>
      </c>
      <c r="D14" s="11" t="str">
        <f>Stundenplan!D14</f>
        <v>KLP</v>
      </c>
      <c r="E14" s="11" t="str">
        <f>Stundenplan!E14</f>
        <v>SA</v>
      </c>
      <c r="F14" s="11" t="str">
        <f>Stundenplan!F14</f>
        <v>KLP</v>
      </c>
      <c r="G14" s="11" t="str">
        <f>Stundenplan!G14</f>
        <v>KLP</v>
      </c>
      <c r="H14" s="11" t="str">
        <f>Stundenplan!H14</f>
        <v>SHP IFP</v>
      </c>
      <c r="I14" s="11" t="str">
        <f>Stundenplan!I14</f>
        <v>SHP ISS</v>
      </c>
      <c r="J14" s="11" t="str">
        <f>Stundenplan!J14</f>
        <v>KLP</v>
      </c>
      <c r="K14" s="11" t="str">
        <f>Stundenplan!K14</f>
        <v>SHP ISS</v>
      </c>
      <c r="L14" s="11" t="str">
        <f>Stundenplan!L14</f>
        <v>KLP</v>
      </c>
      <c r="P14" s="39"/>
      <c r="Q14" s="45"/>
      <c r="R14" s="42"/>
      <c r="S14" s="42"/>
      <c r="T14" s="47"/>
      <c r="U14" s="52"/>
      <c r="V14" s="42"/>
      <c r="W14" s="43"/>
      <c r="X14" s="54"/>
      <c r="Y14" s="52"/>
      <c r="Z14" s="42"/>
      <c r="AA14" s="43"/>
      <c r="AB14" s="54"/>
      <c r="AC14" s="52"/>
      <c r="AD14" s="42"/>
      <c r="AE14" s="43"/>
      <c r="AF14" s="54"/>
      <c r="AG14" s="52"/>
      <c r="AH14" s="43"/>
      <c r="AI14" s="43"/>
      <c r="AJ14" s="54"/>
      <c r="AL14" s="39"/>
      <c r="AM14" s="45"/>
      <c r="AN14" s="42"/>
      <c r="AO14" s="42"/>
      <c r="AP14" s="47"/>
      <c r="AQ14" s="45"/>
      <c r="AR14" s="42"/>
      <c r="AS14" s="43"/>
      <c r="AT14" s="54"/>
      <c r="AU14" s="52"/>
      <c r="AV14" s="42"/>
      <c r="AW14" s="43"/>
      <c r="AX14" s="54"/>
      <c r="AY14" s="52"/>
      <c r="AZ14" s="42"/>
      <c r="BA14" s="43"/>
      <c r="BB14" s="54"/>
      <c r="BC14" s="52"/>
      <c r="BD14" s="43"/>
      <c r="BE14" s="43"/>
      <c r="BF14" s="54"/>
    </row>
    <row r="15" spans="1:58" x14ac:dyDescent="0.35">
      <c r="A15" s="8">
        <f>Stundenplan!A15</f>
        <v>0.40625</v>
      </c>
      <c r="B15" s="8">
        <f>Stundenplan!B15</f>
        <v>0.41666666666666669</v>
      </c>
      <c r="C15" s="11" t="str">
        <f>Stundenplan!C15</f>
        <v>Pause</v>
      </c>
      <c r="D15" s="11" t="str">
        <f>Stundenplan!D15</f>
        <v>Pause</v>
      </c>
      <c r="E15" s="11" t="str">
        <f>Stundenplan!E15</f>
        <v>Pause</v>
      </c>
      <c r="F15" s="11" t="str">
        <f>Stundenplan!F15</f>
        <v>Pause</v>
      </c>
      <c r="G15" s="11" t="str">
        <f>Stundenplan!G15</f>
        <v>Pause</v>
      </c>
      <c r="H15" s="11" t="str">
        <f>Stundenplan!H15</f>
        <v>Pause</v>
      </c>
      <c r="I15" s="11" t="str">
        <f>Stundenplan!I15</f>
        <v>Pause</v>
      </c>
      <c r="J15" s="11" t="str">
        <f>Stundenplan!J15</f>
        <v>Pause</v>
      </c>
      <c r="K15" s="11" t="str">
        <f>Stundenplan!K15</f>
        <v>Pause</v>
      </c>
      <c r="L15" s="11" t="str">
        <f>Stundenplan!L15</f>
        <v>Pause</v>
      </c>
      <c r="P15" s="39">
        <f t="shared" si="0"/>
        <v>1.0416666666666685E-2</v>
      </c>
      <c r="Q15" s="45">
        <f t="shared" si="1"/>
        <v>0</v>
      </c>
      <c r="R15" s="42">
        <f t="shared" si="41"/>
        <v>0</v>
      </c>
      <c r="S15" s="42">
        <f t="shared" si="2"/>
        <v>0</v>
      </c>
      <c r="T15" s="47">
        <f t="shared" si="3"/>
        <v>0</v>
      </c>
      <c r="U15" s="52">
        <f t="shared" si="4"/>
        <v>0</v>
      </c>
      <c r="V15" s="42">
        <f t="shared" si="5"/>
        <v>0</v>
      </c>
      <c r="W15" s="43">
        <f t="shared" si="6"/>
        <v>0</v>
      </c>
      <c r="X15" s="54">
        <f t="shared" si="7"/>
        <v>0</v>
      </c>
      <c r="Y15" s="52">
        <f t="shared" si="8"/>
        <v>0</v>
      </c>
      <c r="Z15" s="42">
        <f t="shared" si="9"/>
        <v>0</v>
      </c>
      <c r="AA15" s="43">
        <f t="shared" si="10"/>
        <v>0</v>
      </c>
      <c r="AB15" s="54">
        <f t="shared" si="11"/>
        <v>0</v>
      </c>
      <c r="AC15" s="52">
        <f t="shared" si="12"/>
        <v>0</v>
      </c>
      <c r="AD15" s="42">
        <f t="shared" si="13"/>
        <v>0</v>
      </c>
      <c r="AE15" s="43">
        <f t="shared" si="14"/>
        <v>0</v>
      </c>
      <c r="AF15" s="54">
        <f t="shared" si="15"/>
        <v>0</v>
      </c>
      <c r="AG15" s="52">
        <f t="shared" si="16"/>
        <v>0</v>
      </c>
      <c r="AH15" s="43">
        <f t="shared" si="17"/>
        <v>0</v>
      </c>
      <c r="AI15" s="43">
        <f t="shared" si="18"/>
        <v>0</v>
      </c>
      <c r="AJ15" s="54">
        <f t="shared" si="19"/>
        <v>0</v>
      </c>
      <c r="AL15" s="39">
        <f t="shared" si="20"/>
        <v>1.0416666666666685E-2</v>
      </c>
      <c r="AM15" s="45">
        <f t="shared" si="21"/>
        <v>0</v>
      </c>
      <c r="AN15" s="42">
        <f t="shared" si="22"/>
        <v>0</v>
      </c>
      <c r="AO15" s="42">
        <f t="shared" si="23"/>
        <v>0</v>
      </c>
      <c r="AP15" s="47">
        <f t="shared" si="24"/>
        <v>0</v>
      </c>
      <c r="AQ15" s="45">
        <f t="shared" si="25"/>
        <v>0</v>
      </c>
      <c r="AR15" s="42">
        <f t="shared" si="26"/>
        <v>0</v>
      </c>
      <c r="AS15" s="43">
        <f t="shared" si="27"/>
        <v>0</v>
      </c>
      <c r="AT15" s="54">
        <f t="shared" si="28"/>
        <v>0</v>
      </c>
      <c r="AU15" s="52">
        <f t="shared" si="29"/>
        <v>0</v>
      </c>
      <c r="AV15" s="42">
        <f t="shared" si="30"/>
        <v>0</v>
      </c>
      <c r="AW15" s="43">
        <f t="shared" si="31"/>
        <v>0</v>
      </c>
      <c r="AX15" s="54">
        <f t="shared" si="32"/>
        <v>0</v>
      </c>
      <c r="AY15" s="52">
        <f t="shared" si="33"/>
        <v>0</v>
      </c>
      <c r="AZ15" s="42">
        <f t="shared" si="34"/>
        <v>0</v>
      </c>
      <c r="BA15" s="43">
        <f t="shared" si="35"/>
        <v>0</v>
      </c>
      <c r="BB15" s="54">
        <f t="shared" si="36"/>
        <v>0</v>
      </c>
      <c r="BC15" s="52">
        <f t="shared" si="37"/>
        <v>0</v>
      </c>
      <c r="BD15" s="43">
        <f t="shared" si="38"/>
        <v>0</v>
      </c>
      <c r="BE15" s="43">
        <f t="shared" si="39"/>
        <v>0</v>
      </c>
      <c r="BF15" s="54">
        <f t="shared" si="40"/>
        <v>0</v>
      </c>
    </row>
    <row r="16" spans="1:58" x14ac:dyDescent="0.35">
      <c r="A16" s="8"/>
      <c r="B16" s="8"/>
      <c r="C16" s="11" t="str">
        <f>Stundenplan!C16</f>
        <v>*</v>
      </c>
      <c r="D16" s="11" t="str">
        <f>Stundenplan!D16</f>
        <v>*</v>
      </c>
      <c r="E16" s="11" t="str">
        <f>Stundenplan!E16</f>
        <v>*</v>
      </c>
      <c r="F16" s="11" t="str">
        <f>Stundenplan!F16</f>
        <v>*</v>
      </c>
      <c r="G16" s="11" t="str">
        <f>Stundenplan!G16</f>
        <v>*</v>
      </c>
      <c r="H16" s="11" t="str">
        <f>Stundenplan!H16</f>
        <v>*</v>
      </c>
      <c r="I16" s="11" t="str">
        <f>Stundenplan!I16</f>
        <v>*</v>
      </c>
      <c r="J16" s="11" t="str">
        <f>Stundenplan!J16</f>
        <v>*</v>
      </c>
      <c r="K16" s="11" t="str">
        <f>Stundenplan!K16</f>
        <v>*</v>
      </c>
      <c r="L16" s="11" t="str">
        <f>Stundenplan!L16</f>
        <v>*</v>
      </c>
      <c r="P16" s="39"/>
      <c r="Q16" s="45"/>
      <c r="R16" s="42"/>
      <c r="S16" s="42"/>
      <c r="T16" s="47"/>
      <c r="U16" s="52"/>
      <c r="V16" s="42"/>
      <c r="W16" s="43"/>
      <c r="X16" s="54"/>
      <c r="Y16" s="52"/>
      <c r="Z16" s="42"/>
      <c r="AA16" s="43"/>
      <c r="AB16" s="54"/>
      <c r="AC16" s="52"/>
      <c r="AD16" s="42"/>
      <c r="AE16" s="43"/>
      <c r="AF16" s="54"/>
      <c r="AG16" s="52"/>
      <c r="AH16" s="43"/>
      <c r="AI16" s="43"/>
      <c r="AJ16" s="54"/>
      <c r="AL16" s="39"/>
      <c r="AM16" s="45"/>
      <c r="AN16" s="42"/>
      <c r="AO16" s="42"/>
      <c r="AP16" s="47"/>
      <c r="AQ16" s="45"/>
      <c r="AR16" s="42"/>
      <c r="AS16" s="43"/>
      <c r="AT16" s="54"/>
      <c r="AU16" s="52"/>
      <c r="AV16" s="42"/>
      <c r="AW16" s="43"/>
      <c r="AX16" s="54"/>
      <c r="AY16" s="52"/>
      <c r="AZ16" s="42"/>
      <c r="BA16" s="43"/>
      <c r="BB16" s="54"/>
      <c r="BC16" s="52"/>
      <c r="BD16" s="43"/>
      <c r="BE16" s="43"/>
      <c r="BF16" s="54"/>
    </row>
    <row r="17" spans="1:58" x14ac:dyDescent="0.35">
      <c r="A17" s="8">
        <f>Stundenplan!A17</f>
        <v>0.41666666666666669</v>
      </c>
      <c r="B17" s="8">
        <f>Stundenplan!B17</f>
        <v>0.44791666666666669</v>
      </c>
      <c r="C17" s="11" t="str">
        <f>Stundenplan!C17</f>
        <v>BS</v>
      </c>
      <c r="D17" s="11" t="str">
        <f>Stundenplan!D17</f>
        <v>BS</v>
      </c>
      <c r="E17" s="11" t="str">
        <f>Stundenplan!E17</f>
        <v>Wald</v>
      </c>
      <c r="F17" s="11" t="str">
        <f>Stundenplan!F17</f>
        <v>Wald</v>
      </c>
      <c r="G17" s="11" t="str">
        <f>Stundenplan!G17</f>
        <v>Unt.</v>
      </c>
      <c r="H17" s="11" t="str">
        <f>Stundenplan!H17</f>
        <v>Unt.</v>
      </c>
      <c r="I17" s="11" t="str">
        <f>Stundenplan!I17</f>
        <v>Unt.</v>
      </c>
      <c r="J17" s="11" t="str">
        <f>Stundenplan!J17</f>
        <v>Unt.</v>
      </c>
      <c r="K17" s="11" t="str">
        <f>Stundenplan!K17</f>
        <v>Unt.</v>
      </c>
      <c r="L17" s="11" t="str">
        <f>Stundenplan!L17</f>
        <v>Unt.</v>
      </c>
      <c r="P17" s="39">
        <f t="shared" si="0"/>
        <v>3.125E-2</v>
      </c>
      <c r="Q17" s="45">
        <f t="shared" si="1"/>
        <v>0</v>
      </c>
      <c r="R17" s="42">
        <f t="shared" si="41"/>
        <v>0</v>
      </c>
      <c r="S17" s="42">
        <f t="shared" si="2"/>
        <v>0</v>
      </c>
      <c r="T17" s="47">
        <f t="shared" si="3"/>
        <v>0</v>
      </c>
      <c r="U17" s="52">
        <f t="shared" si="4"/>
        <v>0</v>
      </c>
      <c r="V17" s="42">
        <f t="shared" si="5"/>
        <v>0</v>
      </c>
      <c r="W17" s="43">
        <f t="shared" si="6"/>
        <v>0</v>
      </c>
      <c r="X17" s="54">
        <f t="shared" si="7"/>
        <v>0</v>
      </c>
      <c r="Y17" s="52">
        <f t="shared" si="8"/>
        <v>0</v>
      </c>
      <c r="Z17" s="42">
        <f t="shared" si="9"/>
        <v>0</v>
      </c>
      <c r="AA17" s="43">
        <f t="shared" si="10"/>
        <v>0</v>
      </c>
      <c r="AB17" s="54">
        <f t="shared" si="11"/>
        <v>0</v>
      </c>
      <c r="AC17" s="52">
        <f t="shared" si="12"/>
        <v>0</v>
      </c>
      <c r="AD17" s="42">
        <f t="shared" si="13"/>
        <v>0</v>
      </c>
      <c r="AE17" s="43">
        <f t="shared" si="14"/>
        <v>0</v>
      </c>
      <c r="AF17" s="54">
        <f t="shared" si="15"/>
        <v>0</v>
      </c>
      <c r="AG17" s="52">
        <f t="shared" si="16"/>
        <v>0</v>
      </c>
      <c r="AH17" s="43">
        <f t="shared" si="17"/>
        <v>0</v>
      </c>
      <c r="AI17" s="43">
        <f t="shared" si="18"/>
        <v>0</v>
      </c>
      <c r="AJ17" s="54">
        <f t="shared" si="19"/>
        <v>0</v>
      </c>
      <c r="AL17" s="39">
        <f t="shared" si="20"/>
        <v>3.125E-2</v>
      </c>
      <c r="AM17" s="45">
        <f t="shared" si="21"/>
        <v>0</v>
      </c>
      <c r="AN17" s="42">
        <f t="shared" si="22"/>
        <v>0</v>
      </c>
      <c r="AO17" s="42">
        <f t="shared" si="23"/>
        <v>0</v>
      </c>
      <c r="AP17" s="47">
        <f t="shared" si="24"/>
        <v>0</v>
      </c>
      <c r="AQ17" s="45">
        <f t="shared" si="25"/>
        <v>0</v>
      </c>
      <c r="AR17" s="42">
        <f t="shared" si="26"/>
        <v>0</v>
      </c>
      <c r="AS17" s="43">
        <f t="shared" si="27"/>
        <v>0</v>
      </c>
      <c r="AT17" s="54">
        <f t="shared" si="28"/>
        <v>0</v>
      </c>
      <c r="AU17" s="52">
        <f t="shared" si="29"/>
        <v>0</v>
      </c>
      <c r="AV17" s="42">
        <f t="shared" si="30"/>
        <v>0</v>
      </c>
      <c r="AW17" s="43">
        <f t="shared" si="31"/>
        <v>0</v>
      </c>
      <c r="AX17" s="54">
        <f t="shared" si="32"/>
        <v>0</v>
      </c>
      <c r="AY17" s="52">
        <f t="shared" si="33"/>
        <v>0</v>
      </c>
      <c r="AZ17" s="42">
        <f t="shared" si="34"/>
        <v>0</v>
      </c>
      <c r="BA17" s="43">
        <f t="shared" si="35"/>
        <v>0</v>
      </c>
      <c r="BB17" s="54">
        <f t="shared" si="36"/>
        <v>0</v>
      </c>
      <c r="BC17" s="52">
        <f t="shared" si="37"/>
        <v>0</v>
      </c>
      <c r="BD17" s="43">
        <f t="shared" si="38"/>
        <v>0</v>
      </c>
      <c r="BE17" s="43">
        <f t="shared" si="39"/>
        <v>0</v>
      </c>
      <c r="BF17" s="54">
        <f t="shared" si="40"/>
        <v>0</v>
      </c>
    </row>
    <row r="18" spans="1:58" x14ac:dyDescent="0.35">
      <c r="A18" s="8"/>
      <c r="B18" s="8"/>
      <c r="C18" s="11" t="str">
        <f>Stundenplan!C18</f>
        <v>KLP</v>
      </c>
      <c r="D18" s="11" t="str">
        <f>Stundenplan!D18</f>
        <v>KLP</v>
      </c>
      <c r="E18" s="11" t="str">
        <f>Stundenplan!E18</f>
        <v>SA</v>
      </c>
      <c r="F18" s="11" t="str">
        <f>Stundenplan!F18</f>
        <v>KLP</v>
      </c>
      <c r="G18" s="11" t="str">
        <f>Stundenplan!G18</f>
        <v>KLP</v>
      </c>
      <c r="H18" s="11" t="str">
        <f>Stundenplan!H18</f>
        <v>SHP IFP</v>
      </c>
      <c r="I18" s="11" t="str">
        <f>Stundenplan!I18</f>
        <v>SHP ISS</v>
      </c>
      <c r="J18" s="11" t="str">
        <f>Stundenplan!J18</f>
        <v>KLP</v>
      </c>
      <c r="K18" s="11" t="str">
        <f>Stundenplan!K18</f>
        <v>SHP ISS</v>
      </c>
      <c r="L18" s="11" t="str">
        <f>Stundenplan!L18</f>
        <v>KLP</v>
      </c>
      <c r="P18" s="39"/>
      <c r="Q18" s="45"/>
      <c r="R18" s="42"/>
      <c r="S18" s="42"/>
      <c r="T18" s="47"/>
      <c r="U18" s="52"/>
      <c r="V18" s="42"/>
      <c r="W18" s="43"/>
      <c r="X18" s="54"/>
      <c r="Y18" s="52"/>
      <c r="Z18" s="42"/>
      <c r="AA18" s="43"/>
      <c r="AB18" s="54"/>
      <c r="AC18" s="52"/>
      <c r="AD18" s="42"/>
      <c r="AE18" s="43"/>
      <c r="AF18" s="54"/>
      <c r="AG18" s="52"/>
      <c r="AH18" s="43"/>
      <c r="AI18" s="43"/>
      <c r="AJ18" s="54"/>
      <c r="AL18" s="39"/>
      <c r="AM18" s="45"/>
      <c r="AN18" s="42"/>
      <c r="AO18" s="42"/>
      <c r="AP18" s="47"/>
      <c r="AQ18" s="45"/>
      <c r="AR18" s="42"/>
      <c r="AS18" s="43"/>
      <c r="AT18" s="54"/>
      <c r="AU18" s="52"/>
      <c r="AV18" s="42"/>
      <c r="AW18" s="43"/>
      <c r="AX18" s="54"/>
      <c r="AY18" s="52"/>
      <c r="AZ18" s="42"/>
      <c r="BA18" s="43"/>
      <c r="BB18" s="54"/>
      <c r="BC18" s="52"/>
      <c r="BD18" s="43"/>
      <c r="BE18" s="43"/>
      <c r="BF18" s="54"/>
    </row>
    <row r="19" spans="1:58" x14ac:dyDescent="0.35">
      <c r="A19" s="8">
        <f>Stundenplan!A19</f>
        <v>0.4548611111111111</v>
      </c>
      <c r="B19" s="8">
        <f>Stundenplan!B19</f>
        <v>0.4861111111111111</v>
      </c>
      <c r="C19" s="11" t="str">
        <f>Stundenplan!C19</f>
        <v>Unt.</v>
      </c>
      <c r="D19" s="11" t="str">
        <f>Stundenplan!D19</f>
        <v>Unt.</v>
      </c>
      <c r="E19" s="11" t="str">
        <f>Stundenplan!E19</f>
        <v>Unt.</v>
      </c>
      <c r="F19" s="11" t="str">
        <f>Stundenplan!F19</f>
        <v>Unt.</v>
      </c>
      <c r="G19" s="11" t="str">
        <f>Stundenplan!G19</f>
        <v>Unt.</v>
      </c>
      <c r="H19" s="11" t="str">
        <f>Stundenplan!H19</f>
        <v>Unt.</v>
      </c>
      <c r="I19" s="11" t="str">
        <f>Stundenplan!I19</f>
        <v>Unt.</v>
      </c>
      <c r="J19" s="11" t="str">
        <f>Stundenplan!J19</f>
        <v>Unt.</v>
      </c>
      <c r="K19" s="11" t="str">
        <f>Stundenplan!K19</f>
        <v>Unt.</v>
      </c>
      <c r="L19" s="11" t="str">
        <f>Stundenplan!L19</f>
        <v>Unt.</v>
      </c>
      <c r="P19" s="39">
        <f t="shared" si="0"/>
        <v>3.125E-2</v>
      </c>
      <c r="Q19" s="45">
        <f t="shared" si="1"/>
        <v>0</v>
      </c>
      <c r="R19" s="42">
        <f t="shared" si="41"/>
        <v>0</v>
      </c>
      <c r="S19" s="42">
        <f t="shared" si="2"/>
        <v>0</v>
      </c>
      <c r="T19" s="47">
        <f t="shared" si="3"/>
        <v>0</v>
      </c>
      <c r="U19" s="52">
        <f t="shared" si="4"/>
        <v>0</v>
      </c>
      <c r="V19" s="42">
        <f t="shared" si="5"/>
        <v>0</v>
      </c>
      <c r="W19" s="43">
        <f t="shared" si="6"/>
        <v>0</v>
      </c>
      <c r="X19" s="54">
        <f t="shared" si="7"/>
        <v>0</v>
      </c>
      <c r="Y19" s="52">
        <f t="shared" si="8"/>
        <v>0</v>
      </c>
      <c r="Z19" s="42">
        <f t="shared" si="9"/>
        <v>0</v>
      </c>
      <c r="AA19" s="43">
        <f t="shared" si="10"/>
        <v>0</v>
      </c>
      <c r="AB19" s="54">
        <f t="shared" si="11"/>
        <v>0</v>
      </c>
      <c r="AC19" s="52">
        <f t="shared" si="12"/>
        <v>0</v>
      </c>
      <c r="AD19" s="42">
        <f t="shared" si="13"/>
        <v>0</v>
      </c>
      <c r="AE19" s="43">
        <f t="shared" si="14"/>
        <v>0</v>
      </c>
      <c r="AF19" s="54">
        <f t="shared" si="15"/>
        <v>0</v>
      </c>
      <c r="AG19" s="52">
        <f t="shared" si="16"/>
        <v>0</v>
      </c>
      <c r="AH19" s="43">
        <f t="shared" si="17"/>
        <v>0</v>
      </c>
      <c r="AI19" s="43">
        <f t="shared" si="18"/>
        <v>0</v>
      </c>
      <c r="AJ19" s="54">
        <f t="shared" si="19"/>
        <v>0</v>
      </c>
      <c r="AL19" s="39">
        <f t="shared" si="20"/>
        <v>3.125E-2</v>
      </c>
      <c r="AM19" s="45">
        <f t="shared" si="21"/>
        <v>0</v>
      </c>
      <c r="AN19" s="42">
        <f t="shared" si="22"/>
        <v>0</v>
      </c>
      <c r="AO19" s="42">
        <f t="shared" si="23"/>
        <v>0</v>
      </c>
      <c r="AP19" s="47">
        <f t="shared" si="24"/>
        <v>0</v>
      </c>
      <c r="AQ19" s="45">
        <f t="shared" si="25"/>
        <v>0</v>
      </c>
      <c r="AR19" s="42">
        <f t="shared" si="26"/>
        <v>0</v>
      </c>
      <c r="AS19" s="43">
        <f t="shared" si="27"/>
        <v>0</v>
      </c>
      <c r="AT19" s="54">
        <f t="shared" si="28"/>
        <v>0</v>
      </c>
      <c r="AU19" s="52">
        <f t="shared" si="29"/>
        <v>0</v>
      </c>
      <c r="AV19" s="42">
        <f t="shared" si="30"/>
        <v>0</v>
      </c>
      <c r="AW19" s="43">
        <f t="shared" si="31"/>
        <v>0</v>
      </c>
      <c r="AX19" s="54">
        <f t="shared" si="32"/>
        <v>0</v>
      </c>
      <c r="AY19" s="52">
        <f t="shared" si="33"/>
        <v>0</v>
      </c>
      <c r="AZ19" s="42">
        <f t="shared" si="34"/>
        <v>0</v>
      </c>
      <c r="BA19" s="43">
        <f t="shared" si="35"/>
        <v>0</v>
      </c>
      <c r="BB19" s="54">
        <f t="shared" si="36"/>
        <v>0</v>
      </c>
      <c r="BC19" s="52">
        <f t="shared" si="37"/>
        <v>0</v>
      </c>
      <c r="BD19" s="43">
        <f t="shared" si="38"/>
        <v>0</v>
      </c>
      <c r="BE19" s="43">
        <f t="shared" si="39"/>
        <v>0</v>
      </c>
      <c r="BF19" s="54">
        <f t="shared" si="40"/>
        <v>0</v>
      </c>
    </row>
    <row r="20" spans="1:58" x14ac:dyDescent="0.35">
      <c r="A20" s="8"/>
      <c r="B20" s="8"/>
      <c r="C20" s="11" t="str">
        <f>Stundenplan!C20</f>
        <v>KLP</v>
      </c>
      <c r="D20" s="11" t="str">
        <f>Stundenplan!D20</f>
        <v>KLP</v>
      </c>
      <c r="E20" s="11" t="str">
        <f>Stundenplan!E20</f>
        <v>KLP</v>
      </c>
      <c r="F20" s="11" t="str">
        <f>Stundenplan!F20</f>
        <v>KLP</v>
      </c>
      <c r="G20" s="11" t="str">
        <f>Stundenplan!G20</f>
        <v>KLP</v>
      </c>
      <c r="H20" s="11" t="str">
        <f>Stundenplan!H20</f>
        <v>KLP</v>
      </c>
      <c r="I20" s="11" t="str">
        <f>Stundenplan!I20</f>
        <v>SHP ISS</v>
      </c>
      <c r="J20" s="11" t="str">
        <f>Stundenplan!J20</f>
        <v>KLP</v>
      </c>
      <c r="K20" s="11" t="str">
        <f>Stundenplan!K20</f>
        <v>SHP ISS</v>
      </c>
      <c r="L20" s="11" t="str">
        <f>Stundenplan!L20</f>
        <v>KLP</v>
      </c>
      <c r="P20" s="39"/>
      <c r="Q20" s="45"/>
      <c r="R20" s="42"/>
      <c r="S20" s="42"/>
      <c r="T20" s="47"/>
      <c r="U20" s="52"/>
      <c r="V20" s="42"/>
      <c r="W20" s="43"/>
      <c r="X20" s="54"/>
      <c r="Y20" s="52"/>
      <c r="Z20" s="42"/>
      <c r="AA20" s="43"/>
      <c r="AB20" s="54"/>
      <c r="AC20" s="52"/>
      <c r="AD20" s="42"/>
      <c r="AE20" s="43"/>
      <c r="AF20" s="54"/>
      <c r="AG20" s="52"/>
      <c r="AH20" s="43"/>
      <c r="AI20" s="43"/>
      <c r="AJ20" s="54"/>
      <c r="AL20" s="39"/>
      <c r="AM20" s="45"/>
      <c r="AN20" s="42"/>
      <c r="AO20" s="42"/>
      <c r="AP20" s="47"/>
      <c r="AQ20" s="45"/>
      <c r="AR20" s="42"/>
      <c r="AS20" s="43"/>
      <c r="AT20" s="54"/>
      <c r="AU20" s="52"/>
      <c r="AV20" s="42"/>
      <c r="AW20" s="43"/>
      <c r="AX20" s="54"/>
      <c r="AY20" s="52"/>
      <c r="AZ20" s="42"/>
      <c r="BA20" s="43"/>
      <c r="BB20" s="54"/>
      <c r="BC20" s="52"/>
      <c r="BD20" s="43"/>
      <c r="BE20" s="43"/>
      <c r="BF20" s="54"/>
    </row>
    <row r="21" spans="1:58" x14ac:dyDescent="0.35">
      <c r="A21" s="8">
        <f>Stundenplan!A21</f>
        <v>0.4861111111111111</v>
      </c>
      <c r="B21" s="8">
        <f>Stundenplan!B21</f>
        <v>0.48958333333333331</v>
      </c>
      <c r="C21" s="11">
        <f>Stundenplan!C21</f>
        <v>0</v>
      </c>
      <c r="D21" s="11">
        <f>Stundenplan!D21</f>
        <v>0</v>
      </c>
      <c r="E21" s="11">
        <f>Stundenplan!E21</f>
        <v>0</v>
      </c>
      <c r="F21" s="11">
        <f>Stundenplan!F21</f>
        <v>0</v>
      </c>
      <c r="G21" s="11">
        <f>Stundenplan!G21</f>
        <v>0</v>
      </c>
      <c r="H21" s="11">
        <f>Stundenplan!H21</f>
        <v>0</v>
      </c>
      <c r="I21" s="11">
        <f>Stundenplan!I21</f>
        <v>0</v>
      </c>
      <c r="J21" s="11">
        <f>Stundenplan!J21</f>
        <v>0</v>
      </c>
      <c r="K21" s="11">
        <f>Stundenplan!K21</f>
        <v>0</v>
      </c>
      <c r="L21" s="11">
        <f>Stundenplan!L21</f>
        <v>0</v>
      </c>
      <c r="P21" s="39">
        <f t="shared" si="0"/>
        <v>3.4722222222222099E-3</v>
      </c>
      <c r="Q21" s="45">
        <f t="shared" si="1"/>
        <v>0</v>
      </c>
      <c r="R21" s="42">
        <f t="shared" si="41"/>
        <v>0</v>
      </c>
      <c r="S21" s="42">
        <f t="shared" si="2"/>
        <v>0</v>
      </c>
      <c r="T21" s="47">
        <f t="shared" si="3"/>
        <v>0</v>
      </c>
      <c r="U21" s="52">
        <f t="shared" si="4"/>
        <v>0</v>
      </c>
      <c r="V21" s="42">
        <f t="shared" si="5"/>
        <v>0</v>
      </c>
      <c r="W21" s="43">
        <f t="shared" si="6"/>
        <v>0</v>
      </c>
      <c r="X21" s="54">
        <f t="shared" si="7"/>
        <v>0</v>
      </c>
      <c r="Y21" s="52">
        <f t="shared" si="8"/>
        <v>0</v>
      </c>
      <c r="Z21" s="42">
        <f t="shared" si="9"/>
        <v>0</v>
      </c>
      <c r="AA21" s="43">
        <f t="shared" si="10"/>
        <v>0</v>
      </c>
      <c r="AB21" s="54">
        <f t="shared" si="11"/>
        <v>0</v>
      </c>
      <c r="AC21" s="52">
        <f t="shared" si="12"/>
        <v>0</v>
      </c>
      <c r="AD21" s="42">
        <f t="shared" si="13"/>
        <v>0</v>
      </c>
      <c r="AE21" s="43">
        <f t="shared" si="14"/>
        <v>0</v>
      </c>
      <c r="AF21" s="54">
        <f t="shared" si="15"/>
        <v>0</v>
      </c>
      <c r="AG21" s="52">
        <f t="shared" si="16"/>
        <v>0</v>
      </c>
      <c r="AH21" s="43">
        <f t="shared" si="17"/>
        <v>0</v>
      </c>
      <c r="AI21" s="43">
        <f t="shared" si="18"/>
        <v>0</v>
      </c>
      <c r="AJ21" s="54">
        <f t="shared" si="19"/>
        <v>0</v>
      </c>
      <c r="AL21" s="39">
        <f t="shared" si="20"/>
        <v>3.4722222222222099E-3</v>
      </c>
      <c r="AM21" s="45">
        <f t="shared" si="21"/>
        <v>0</v>
      </c>
      <c r="AN21" s="42">
        <f t="shared" si="22"/>
        <v>0</v>
      </c>
      <c r="AO21" s="42">
        <f t="shared" si="23"/>
        <v>0</v>
      </c>
      <c r="AP21" s="47">
        <f t="shared" si="24"/>
        <v>0</v>
      </c>
      <c r="AQ21" s="45">
        <f t="shared" si="25"/>
        <v>0</v>
      </c>
      <c r="AR21" s="42">
        <f t="shared" si="26"/>
        <v>0</v>
      </c>
      <c r="AS21" s="43">
        <f t="shared" si="27"/>
        <v>0</v>
      </c>
      <c r="AT21" s="54">
        <f t="shared" si="28"/>
        <v>0</v>
      </c>
      <c r="AU21" s="52">
        <f t="shared" si="29"/>
        <v>0</v>
      </c>
      <c r="AV21" s="42">
        <f t="shared" si="30"/>
        <v>0</v>
      </c>
      <c r="AW21" s="43">
        <f t="shared" si="31"/>
        <v>0</v>
      </c>
      <c r="AX21" s="54">
        <f t="shared" si="32"/>
        <v>0</v>
      </c>
      <c r="AY21" s="52">
        <f t="shared" si="33"/>
        <v>0</v>
      </c>
      <c r="AZ21" s="42">
        <f t="shared" si="34"/>
        <v>0</v>
      </c>
      <c r="BA21" s="43">
        <f t="shared" si="35"/>
        <v>0</v>
      </c>
      <c r="BB21" s="54">
        <f t="shared" si="36"/>
        <v>0</v>
      </c>
      <c r="BC21" s="52">
        <f t="shared" si="37"/>
        <v>0</v>
      </c>
      <c r="BD21" s="43">
        <f t="shared" si="38"/>
        <v>0</v>
      </c>
      <c r="BE21" s="43">
        <f t="shared" si="39"/>
        <v>0</v>
      </c>
      <c r="BF21" s="54">
        <f t="shared" si="40"/>
        <v>0</v>
      </c>
    </row>
    <row r="22" spans="1:58" x14ac:dyDescent="0.35">
      <c r="A22" s="8"/>
      <c r="B22" s="8"/>
      <c r="C22" s="11">
        <f>Stundenplan!C22</f>
        <v>0</v>
      </c>
      <c r="D22" s="11">
        <f>Stundenplan!D22</f>
        <v>0</v>
      </c>
      <c r="E22" s="11">
        <f>Stundenplan!E22</f>
        <v>0</v>
      </c>
      <c r="F22" s="11">
        <f>Stundenplan!F22</f>
        <v>0</v>
      </c>
      <c r="G22" s="11">
        <f>Stundenplan!G22</f>
        <v>0</v>
      </c>
      <c r="H22" s="11">
        <f>Stundenplan!H22</f>
        <v>0</v>
      </c>
      <c r="I22" s="11">
        <f>Stundenplan!I22</f>
        <v>0</v>
      </c>
      <c r="J22" s="11">
        <f>Stundenplan!J22</f>
        <v>0</v>
      </c>
      <c r="K22" s="11">
        <f>Stundenplan!K22</f>
        <v>0</v>
      </c>
      <c r="L22" s="11">
        <f>Stundenplan!L22</f>
        <v>0</v>
      </c>
      <c r="P22" s="39"/>
      <c r="Q22" s="45"/>
      <c r="R22" s="42"/>
      <c r="S22" s="42"/>
      <c r="T22" s="47"/>
      <c r="U22" s="52"/>
      <c r="V22" s="42"/>
      <c r="W22" s="43"/>
      <c r="X22" s="54"/>
      <c r="Y22" s="52"/>
      <c r="Z22" s="42"/>
      <c r="AA22" s="43"/>
      <c r="AB22" s="54"/>
      <c r="AC22" s="52"/>
      <c r="AD22" s="42"/>
      <c r="AE22" s="43"/>
      <c r="AF22" s="54"/>
      <c r="AG22" s="52"/>
      <c r="AH22" s="43"/>
      <c r="AI22" s="43"/>
      <c r="AJ22" s="54"/>
      <c r="AL22" s="39"/>
      <c r="AM22" s="45"/>
      <c r="AN22" s="42"/>
      <c r="AO22" s="42"/>
      <c r="AP22" s="47"/>
      <c r="AQ22" s="45"/>
      <c r="AR22" s="42"/>
      <c r="AS22" s="43"/>
      <c r="AT22" s="54"/>
      <c r="AU22" s="52"/>
      <c r="AV22" s="42"/>
      <c r="AW22" s="43"/>
      <c r="AX22" s="54"/>
      <c r="AY22" s="52"/>
      <c r="AZ22" s="42"/>
      <c r="BA22" s="43"/>
      <c r="BB22" s="54"/>
      <c r="BC22" s="52"/>
      <c r="BD22" s="43"/>
      <c r="BE22" s="43"/>
      <c r="BF22" s="54"/>
    </row>
    <row r="23" spans="1:58" x14ac:dyDescent="0.35">
      <c r="A23" s="8">
        <f>Stundenplan!A23</f>
        <v>0.48958333333333331</v>
      </c>
      <c r="B23" s="8">
        <f>Stundenplan!B23</f>
        <v>0.52083333333333337</v>
      </c>
      <c r="C23" s="11" t="str">
        <f>Stundenplan!C23</f>
        <v>Mittag</v>
      </c>
      <c r="D23" s="11" t="str">
        <f>Stundenplan!D23</f>
        <v>Mittag</v>
      </c>
      <c r="E23" s="11" t="str">
        <f>Stundenplan!E23</f>
        <v>Mittag</v>
      </c>
      <c r="F23" s="11" t="str">
        <f>Stundenplan!F23</f>
        <v>Mittag</v>
      </c>
      <c r="G23" s="11" t="str">
        <f>Stundenplan!G23</f>
        <v>Mittag</v>
      </c>
      <c r="H23" s="11" t="str">
        <f>Stundenplan!H23</f>
        <v>Mittag</v>
      </c>
      <c r="I23" s="11" t="str">
        <f>Stundenplan!I23</f>
        <v>Mittag</v>
      </c>
      <c r="J23" s="11" t="str">
        <f>Stundenplan!J23</f>
        <v>Mittag</v>
      </c>
      <c r="K23" s="11" t="str">
        <f>Stundenplan!K23</f>
        <v>Mittag</v>
      </c>
      <c r="L23" s="11" t="str">
        <f>Stundenplan!L23</f>
        <v>Mittag</v>
      </c>
      <c r="P23" s="39">
        <f t="shared" si="0"/>
        <v>3.1250000000000056E-2</v>
      </c>
      <c r="Q23" s="45">
        <f t="shared" si="1"/>
        <v>0</v>
      </c>
      <c r="R23" s="42">
        <f t="shared" si="41"/>
        <v>0</v>
      </c>
      <c r="S23" s="42">
        <f t="shared" si="2"/>
        <v>0</v>
      </c>
      <c r="T23" s="47">
        <f t="shared" si="3"/>
        <v>0</v>
      </c>
      <c r="U23" s="52">
        <f t="shared" si="4"/>
        <v>0</v>
      </c>
      <c r="V23" s="42">
        <f t="shared" si="5"/>
        <v>0</v>
      </c>
      <c r="W23" s="43">
        <f t="shared" si="6"/>
        <v>0</v>
      </c>
      <c r="X23" s="54">
        <f t="shared" si="7"/>
        <v>0</v>
      </c>
      <c r="Y23" s="52">
        <f t="shared" si="8"/>
        <v>0</v>
      </c>
      <c r="Z23" s="42">
        <f t="shared" si="9"/>
        <v>0</v>
      </c>
      <c r="AA23" s="43">
        <f t="shared" si="10"/>
        <v>0</v>
      </c>
      <c r="AB23" s="54">
        <f t="shared" si="11"/>
        <v>0</v>
      </c>
      <c r="AC23" s="52">
        <f t="shared" si="12"/>
        <v>0</v>
      </c>
      <c r="AD23" s="42">
        <f t="shared" si="13"/>
        <v>0</v>
      </c>
      <c r="AE23" s="43">
        <f t="shared" si="14"/>
        <v>0</v>
      </c>
      <c r="AF23" s="54">
        <f t="shared" si="15"/>
        <v>0</v>
      </c>
      <c r="AG23" s="52">
        <f t="shared" si="16"/>
        <v>0</v>
      </c>
      <c r="AH23" s="43">
        <f t="shared" si="17"/>
        <v>0</v>
      </c>
      <c r="AI23" s="43">
        <f t="shared" si="18"/>
        <v>0</v>
      </c>
      <c r="AJ23" s="54">
        <f t="shared" si="19"/>
        <v>0</v>
      </c>
      <c r="AL23" s="39">
        <f t="shared" si="20"/>
        <v>3.1250000000000056E-2</v>
      </c>
      <c r="AM23" s="45">
        <f t="shared" si="21"/>
        <v>0</v>
      </c>
      <c r="AN23" s="42">
        <f t="shared" si="22"/>
        <v>0</v>
      </c>
      <c r="AO23" s="42">
        <f t="shared" si="23"/>
        <v>0</v>
      </c>
      <c r="AP23" s="47">
        <f t="shared" si="24"/>
        <v>0</v>
      </c>
      <c r="AQ23" s="45">
        <f t="shared" si="25"/>
        <v>0</v>
      </c>
      <c r="AR23" s="42">
        <f t="shared" si="26"/>
        <v>0</v>
      </c>
      <c r="AS23" s="43">
        <f t="shared" si="27"/>
        <v>0</v>
      </c>
      <c r="AT23" s="54">
        <f t="shared" si="28"/>
        <v>0</v>
      </c>
      <c r="AU23" s="52">
        <f t="shared" si="29"/>
        <v>0</v>
      </c>
      <c r="AV23" s="42">
        <f t="shared" si="30"/>
        <v>0</v>
      </c>
      <c r="AW23" s="43">
        <f t="shared" si="31"/>
        <v>0</v>
      </c>
      <c r="AX23" s="54">
        <f t="shared" si="32"/>
        <v>0</v>
      </c>
      <c r="AY23" s="52">
        <f t="shared" si="33"/>
        <v>0</v>
      </c>
      <c r="AZ23" s="42">
        <f t="shared" si="34"/>
        <v>0</v>
      </c>
      <c r="BA23" s="43">
        <f t="shared" si="35"/>
        <v>0</v>
      </c>
      <c r="BB23" s="54">
        <f t="shared" si="36"/>
        <v>0</v>
      </c>
      <c r="BC23" s="52">
        <f t="shared" si="37"/>
        <v>0</v>
      </c>
      <c r="BD23" s="43">
        <f t="shared" si="38"/>
        <v>0</v>
      </c>
      <c r="BE23" s="43">
        <f t="shared" si="39"/>
        <v>0</v>
      </c>
      <c r="BF23" s="54">
        <f t="shared" si="40"/>
        <v>0</v>
      </c>
    </row>
    <row r="24" spans="1:58" x14ac:dyDescent="0.35">
      <c r="A24" s="8"/>
      <c r="B24" s="8"/>
      <c r="C24" s="11" t="str">
        <f>Stundenplan!C24</f>
        <v>*</v>
      </c>
      <c r="D24" s="11" t="str">
        <f>Stundenplan!D24</f>
        <v>*</v>
      </c>
      <c r="E24" s="11" t="str">
        <f>Stundenplan!E24</f>
        <v>*</v>
      </c>
      <c r="F24" s="11" t="str">
        <f>Stundenplan!F24</f>
        <v>*</v>
      </c>
      <c r="G24" s="11" t="str">
        <f>Stundenplan!G24</f>
        <v>*</v>
      </c>
      <c r="H24" s="11" t="str">
        <f>Stundenplan!H24</f>
        <v>*</v>
      </c>
      <c r="I24" s="11" t="str">
        <f>Stundenplan!I24</f>
        <v>*</v>
      </c>
      <c r="J24" s="11" t="str">
        <f>Stundenplan!J24</f>
        <v>*</v>
      </c>
      <c r="K24" s="11" t="str">
        <f>Stundenplan!K24</f>
        <v>*</v>
      </c>
      <c r="L24" s="11" t="str">
        <f>Stundenplan!L24</f>
        <v>*</v>
      </c>
      <c r="P24" s="39"/>
      <c r="Q24" s="45"/>
      <c r="R24" s="42"/>
      <c r="S24" s="42"/>
      <c r="T24" s="47"/>
      <c r="U24" s="52"/>
      <c r="V24" s="42"/>
      <c r="W24" s="43"/>
      <c r="X24" s="54"/>
      <c r="Y24" s="52"/>
      <c r="Z24" s="42"/>
      <c r="AA24" s="43"/>
      <c r="AB24" s="54"/>
      <c r="AC24" s="52"/>
      <c r="AD24" s="42"/>
      <c r="AE24" s="43"/>
      <c r="AF24" s="54"/>
      <c r="AG24" s="52"/>
      <c r="AH24" s="43"/>
      <c r="AI24" s="43"/>
      <c r="AJ24" s="54"/>
      <c r="AL24" s="39"/>
      <c r="AM24" s="45"/>
      <c r="AN24" s="42"/>
      <c r="AO24" s="42"/>
      <c r="AP24" s="47"/>
      <c r="AQ24" s="45"/>
      <c r="AR24" s="42"/>
      <c r="AS24" s="43"/>
      <c r="AT24" s="54"/>
      <c r="AU24" s="52"/>
      <c r="AV24" s="42"/>
      <c r="AW24" s="43"/>
      <c r="AX24" s="54"/>
      <c r="AY24" s="52"/>
      <c r="AZ24" s="42"/>
      <c r="BA24" s="43"/>
      <c r="BB24" s="54"/>
      <c r="BC24" s="52"/>
      <c r="BD24" s="43"/>
      <c r="BE24" s="43"/>
      <c r="BF24" s="54"/>
    </row>
    <row r="25" spans="1:58" x14ac:dyDescent="0.35">
      <c r="A25" s="8">
        <f>Stundenplan!A25</f>
        <v>0.52083333333333337</v>
      </c>
      <c r="B25" s="8">
        <f>Stundenplan!B25</f>
        <v>0.55208333333333337</v>
      </c>
      <c r="C25" s="11" t="str">
        <f>Stundenplan!C25</f>
        <v>*</v>
      </c>
      <c r="D25" s="11" t="str">
        <f>Stundenplan!D25</f>
        <v>*</v>
      </c>
      <c r="E25" s="11" t="str">
        <f>Stundenplan!E25</f>
        <v>*</v>
      </c>
      <c r="F25" s="11" t="str">
        <f>Stundenplan!F25</f>
        <v>*</v>
      </c>
      <c r="G25" s="11" t="str">
        <f>Stundenplan!G25</f>
        <v>*</v>
      </c>
      <c r="H25" s="11" t="str">
        <f>Stundenplan!H25</f>
        <v>*</v>
      </c>
      <c r="I25" s="11" t="str">
        <f>Stundenplan!I25</f>
        <v>*</v>
      </c>
      <c r="J25" s="11" t="str">
        <f>Stundenplan!J25</f>
        <v>*</v>
      </c>
      <c r="K25" s="11" t="str">
        <f>Stundenplan!K25</f>
        <v>*</v>
      </c>
      <c r="L25" s="11" t="str">
        <f>Stundenplan!L25</f>
        <v>*</v>
      </c>
      <c r="P25" s="39">
        <f t="shared" si="0"/>
        <v>3.125E-2</v>
      </c>
      <c r="Q25" s="45">
        <f t="shared" si="1"/>
        <v>0</v>
      </c>
      <c r="R25" s="42">
        <f t="shared" si="41"/>
        <v>0</v>
      </c>
      <c r="S25" s="42">
        <f t="shared" si="2"/>
        <v>0</v>
      </c>
      <c r="T25" s="47">
        <f t="shared" si="3"/>
        <v>0</v>
      </c>
      <c r="U25" s="52">
        <f t="shared" si="4"/>
        <v>0</v>
      </c>
      <c r="V25" s="42">
        <f t="shared" si="5"/>
        <v>0</v>
      </c>
      <c r="W25" s="43">
        <f t="shared" si="6"/>
        <v>0</v>
      </c>
      <c r="X25" s="54">
        <f t="shared" si="7"/>
        <v>0</v>
      </c>
      <c r="Y25" s="52">
        <f t="shared" si="8"/>
        <v>0</v>
      </c>
      <c r="Z25" s="42">
        <f t="shared" si="9"/>
        <v>0</v>
      </c>
      <c r="AA25" s="43">
        <f t="shared" si="10"/>
        <v>0</v>
      </c>
      <c r="AB25" s="54">
        <f t="shared" si="11"/>
        <v>0</v>
      </c>
      <c r="AC25" s="52">
        <f t="shared" si="12"/>
        <v>0</v>
      </c>
      <c r="AD25" s="42">
        <f t="shared" si="13"/>
        <v>0</v>
      </c>
      <c r="AE25" s="43">
        <f t="shared" si="14"/>
        <v>0</v>
      </c>
      <c r="AF25" s="54">
        <f t="shared" si="15"/>
        <v>0</v>
      </c>
      <c r="AG25" s="52">
        <f t="shared" si="16"/>
        <v>0</v>
      </c>
      <c r="AH25" s="43">
        <f t="shared" si="17"/>
        <v>0</v>
      </c>
      <c r="AI25" s="43">
        <f t="shared" si="18"/>
        <v>0</v>
      </c>
      <c r="AJ25" s="54">
        <f t="shared" si="19"/>
        <v>0</v>
      </c>
      <c r="AL25" s="39">
        <f t="shared" si="20"/>
        <v>3.125E-2</v>
      </c>
      <c r="AM25" s="45">
        <f t="shared" si="21"/>
        <v>0</v>
      </c>
      <c r="AN25" s="42">
        <f t="shared" si="22"/>
        <v>0</v>
      </c>
      <c r="AO25" s="42">
        <f t="shared" si="23"/>
        <v>0</v>
      </c>
      <c r="AP25" s="47">
        <f t="shared" si="24"/>
        <v>0</v>
      </c>
      <c r="AQ25" s="45">
        <f t="shared" si="25"/>
        <v>0</v>
      </c>
      <c r="AR25" s="42">
        <f t="shared" si="26"/>
        <v>0</v>
      </c>
      <c r="AS25" s="43">
        <f t="shared" si="27"/>
        <v>0</v>
      </c>
      <c r="AT25" s="54">
        <f t="shared" si="28"/>
        <v>0</v>
      </c>
      <c r="AU25" s="52">
        <f t="shared" si="29"/>
        <v>0</v>
      </c>
      <c r="AV25" s="42">
        <f t="shared" si="30"/>
        <v>0</v>
      </c>
      <c r="AW25" s="43">
        <f t="shared" si="31"/>
        <v>0</v>
      </c>
      <c r="AX25" s="54">
        <f t="shared" si="32"/>
        <v>0</v>
      </c>
      <c r="AY25" s="52">
        <f t="shared" si="33"/>
        <v>0</v>
      </c>
      <c r="AZ25" s="42">
        <f t="shared" si="34"/>
        <v>0</v>
      </c>
      <c r="BA25" s="43">
        <f t="shared" si="35"/>
        <v>0</v>
      </c>
      <c r="BB25" s="54">
        <f t="shared" si="36"/>
        <v>0</v>
      </c>
      <c r="BC25" s="52">
        <f t="shared" si="37"/>
        <v>0</v>
      </c>
      <c r="BD25" s="43">
        <f t="shared" si="38"/>
        <v>0</v>
      </c>
      <c r="BE25" s="43">
        <f t="shared" si="39"/>
        <v>0</v>
      </c>
      <c r="BF25" s="54">
        <f t="shared" si="40"/>
        <v>0</v>
      </c>
    </row>
    <row r="26" spans="1:58" x14ac:dyDescent="0.35">
      <c r="A26" s="8"/>
      <c r="B26" s="8"/>
      <c r="C26" s="11" t="str">
        <f>Stundenplan!C26</f>
        <v>*</v>
      </c>
      <c r="D26" s="11" t="str">
        <f>Stundenplan!D26</f>
        <v>*</v>
      </c>
      <c r="E26" s="11" t="str">
        <f>Stundenplan!E26</f>
        <v>*</v>
      </c>
      <c r="F26" s="11" t="str">
        <f>Stundenplan!F26</f>
        <v>*</v>
      </c>
      <c r="G26" s="11" t="str">
        <f>Stundenplan!G26</f>
        <v>*</v>
      </c>
      <c r="H26" s="11" t="str">
        <f>Stundenplan!H26</f>
        <v>*</v>
      </c>
      <c r="I26" s="11" t="str">
        <f>Stundenplan!I26</f>
        <v>*</v>
      </c>
      <c r="J26" s="11" t="str">
        <f>Stundenplan!J26</f>
        <v>*</v>
      </c>
      <c r="K26" s="11" t="str">
        <f>Stundenplan!K26</f>
        <v>*</v>
      </c>
      <c r="L26" s="11" t="str">
        <f>Stundenplan!L26</f>
        <v>*</v>
      </c>
      <c r="P26" s="39"/>
      <c r="Q26" s="45"/>
      <c r="R26" s="42"/>
      <c r="S26" s="42"/>
      <c r="T26" s="47"/>
      <c r="U26" s="52"/>
      <c r="V26" s="42"/>
      <c r="W26" s="43"/>
      <c r="X26" s="54"/>
      <c r="Y26" s="52"/>
      <c r="Z26" s="42"/>
      <c r="AA26" s="43"/>
      <c r="AB26" s="54"/>
      <c r="AC26" s="52"/>
      <c r="AD26" s="42"/>
      <c r="AE26" s="43"/>
      <c r="AF26" s="54"/>
      <c r="AG26" s="52"/>
      <c r="AH26" s="43"/>
      <c r="AI26" s="43"/>
      <c r="AJ26" s="54"/>
      <c r="AL26" s="39"/>
      <c r="AM26" s="45"/>
      <c r="AN26" s="42"/>
      <c r="AO26" s="42"/>
      <c r="AP26" s="47"/>
      <c r="AQ26" s="45"/>
      <c r="AR26" s="42"/>
      <c r="AS26" s="43"/>
      <c r="AT26" s="54"/>
      <c r="AU26" s="52"/>
      <c r="AV26" s="42"/>
      <c r="AW26" s="43"/>
      <c r="AX26" s="54"/>
      <c r="AY26" s="52"/>
      <c r="AZ26" s="42"/>
      <c r="BA26" s="43"/>
      <c r="BB26" s="54"/>
      <c r="BC26" s="52"/>
      <c r="BD26" s="43"/>
      <c r="BE26" s="43"/>
      <c r="BF26" s="54"/>
    </row>
    <row r="27" spans="1:58" x14ac:dyDescent="0.35">
      <c r="A27" s="8">
        <f>Stundenplan!A27</f>
        <v>0.55208333333333337</v>
      </c>
      <c r="B27" s="8">
        <f>Stundenplan!B27</f>
        <v>0.5625</v>
      </c>
      <c r="C27" s="11" t="str">
        <f>Stundenplan!C27</f>
        <v>AZ SuS</v>
      </c>
      <c r="D27" s="11" t="str">
        <f>Stundenplan!D27</f>
        <v>AZ SuS</v>
      </c>
      <c r="E27" s="11" t="str">
        <f>Stundenplan!E27</f>
        <v>AZ SuS</v>
      </c>
      <c r="F27" s="11">
        <f>Stundenplan!F27</f>
        <v>0</v>
      </c>
      <c r="G27" s="11">
        <f>Stundenplan!G27</f>
        <v>0</v>
      </c>
      <c r="H27" s="11">
        <f>Stundenplan!H27</f>
        <v>0</v>
      </c>
      <c r="I27" s="11" t="str">
        <f>Stundenplan!I27</f>
        <v>AZ SuS</v>
      </c>
      <c r="J27" s="11" t="str">
        <f>Stundenplan!J27</f>
        <v>AZ SuS</v>
      </c>
      <c r="K27" s="11">
        <f>Stundenplan!K27</f>
        <v>0</v>
      </c>
      <c r="L27" s="11">
        <f>Stundenplan!L27</f>
        <v>0</v>
      </c>
      <c r="P27" s="39">
        <f t="shared" si="0"/>
        <v>1.041666666666663E-2</v>
      </c>
      <c r="Q27" s="45">
        <f t="shared" si="1"/>
        <v>0</v>
      </c>
      <c r="R27" s="42">
        <f t="shared" si="41"/>
        <v>0</v>
      </c>
      <c r="S27" s="42">
        <f t="shared" si="2"/>
        <v>0</v>
      </c>
      <c r="T27" s="47">
        <f t="shared" si="3"/>
        <v>0</v>
      </c>
      <c r="U27" s="52">
        <f t="shared" si="4"/>
        <v>0</v>
      </c>
      <c r="V27" s="42">
        <f t="shared" si="5"/>
        <v>0</v>
      </c>
      <c r="W27" s="43">
        <f t="shared" si="6"/>
        <v>0</v>
      </c>
      <c r="X27" s="54">
        <f t="shared" si="7"/>
        <v>0</v>
      </c>
      <c r="Y27" s="52">
        <f t="shared" si="8"/>
        <v>0</v>
      </c>
      <c r="Z27" s="42">
        <f t="shared" si="9"/>
        <v>0</v>
      </c>
      <c r="AA27" s="43">
        <f t="shared" si="10"/>
        <v>0</v>
      </c>
      <c r="AB27" s="54">
        <f t="shared" si="11"/>
        <v>0</v>
      </c>
      <c r="AC27" s="52">
        <f t="shared" si="12"/>
        <v>0</v>
      </c>
      <c r="AD27" s="42">
        <f t="shared" si="13"/>
        <v>0</v>
      </c>
      <c r="AE27" s="43">
        <f t="shared" si="14"/>
        <v>0</v>
      </c>
      <c r="AF27" s="54">
        <f t="shared" si="15"/>
        <v>0</v>
      </c>
      <c r="AG27" s="52">
        <f t="shared" si="16"/>
        <v>0</v>
      </c>
      <c r="AH27" s="43">
        <f t="shared" si="17"/>
        <v>0</v>
      </c>
      <c r="AI27" s="43">
        <f t="shared" si="18"/>
        <v>0</v>
      </c>
      <c r="AJ27" s="54">
        <f t="shared" si="19"/>
        <v>0</v>
      </c>
      <c r="AL27" s="39">
        <f t="shared" si="20"/>
        <v>1.041666666666663E-2</v>
      </c>
      <c r="AM27" s="45">
        <f t="shared" si="21"/>
        <v>0</v>
      </c>
      <c r="AN27" s="42">
        <f t="shared" si="22"/>
        <v>0</v>
      </c>
      <c r="AO27" s="42">
        <f t="shared" si="23"/>
        <v>0</v>
      </c>
      <c r="AP27" s="47">
        <f t="shared" si="24"/>
        <v>0</v>
      </c>
      <c r="AQ27" s="45">
        <f t="shared" si="25"/>
        <v>0</v>
      </c>
      <c r="AR27" s="42">
        <f t="shared" si="26"/>
        <v>0</v>
      </c>
      <c r="AS27" s="43">
        <f t="shared" si="27"/>
        <v>0</v>
      </c>
      <c r="AT27" s="54">
        <f t="shared" si="28"/>
        <v>0</v>
      </c>
      <c r="AU27" s="52">
        <f t="shared" si="29"/>
        <v>0</v>
      </c>
      <c r="AV27" s="42">
        <f t="shared" si="30"/>
        <v>0</v>
      </c>
      <c r="AW27" s="43">
        <f t="shared" si="31"/>
        <v>0</v>
      </c>
      <c r="AX27" s="54">
        <f t="shared" si="32"/>
        <v>0</v>
      </c>
      <c r="AY27" s="52">
        <f t="shared" si="33"/>
        <v>0</v>
      </c>
      <c r="AZ27" s="42">
        <f t="shared" si="34"/>
        <v>0</v>
      </c>
      <c r="BA27" s="43">
        <f t="shared" si="35"/>
        <v>0</v>
      </c>
      <c r="BB27" s="54">
        <f t="shared" si="36"/>
        <v>0</v>
      </c>
      <c r="BC27" s="52">
        <f t="shared" si="37"/>
        <v>0</v>
      </c>
      <c r="BD27" s="43">
        <f t="shared" si="38"/>
        <v>0</v>
      </c>
      <c r="BE27" s="43">
        <f t="shared" si="39"/>
        <v>0</v>
      </c>
      <c r="BF27" s="54">
        <f t="shared" si="40"/>
        <v>0</v>
      </c>
    </row>
    <row r="28" spans="1:58" x14ac:dyDescent="0.35">
      <c r="A28" s="8"/>
      <c r="B28" s="8"/>
      <c r="C28" s="11" t="str">
        <f>Stundenplan!C28</f>
        <v>KLP</v>
      </c>
      <c r="D28" s="11" t="str">
        <f>Stundenplan!D28</f>
        <v>KLP</v>
      </c>
      <c r="E28" s="11" t="str">
        <f>Stundenplan!E28</f>
        <v>KLP</v>
      </c>
      <c r="F28" s="11">
        <f>Stundenplan!F28</f>
        <v>0</v>
      </c>
      <c r="G28" s="11">
        <f>Stundenplan!G28</f>
        <v>0</v>
      </c>
      <c r="H28" s="11">
        <f>Stundenplan!H28</f>
        <v>0</v>
      </c>
      <c r="I28" s="11" t="str">
        <f>Stundenplan!I28</f>
        <v>KLP</v>
      </c>
      <c r="J28" s="11" t="str">
        <f>Stundenplan!J28</f>
        <v>KLP</v>
      </c>
      <c r="K28" s="11">
        <f>Stundenplan!K28</f>
        <v>0</v>
      </c>
      <c r="L28" s="11">
        <f>Stundenplan!L28</f>
        <v>0</v>
      </c>
      <c r="P28" s="39"/>
      <c r="Q28" s="45"/>
      <c r="R28" s="42"/>
      <c r="S28" s="42"/>
      <c r="T28" s="47"/>
      <c r="U28" s="52"/>
      <c r="V28" s="42"/>
      <c r="W28" s="43"/>
      <c r="X28" s="54"/>
      <c r="Y28" s="52"/>
      <c r="Z28" s="42"/>
      <c r="AA28" s="43"/>
      <c r="AB28" s="54"/>
      <c r="AC28" s="52"/>
      <c r="AD28" s="42"/>
      <c r="AE28" s="43"/>
      <c r="AF28" s="54"/>
      <c r="AG28" s="52"/>
      <c r="AH28" s="43"/>
      <c r="AI28" s="43"/>
      <c r="AJ28" s="54"/>
      <c r="AL28" s="39"/>
      <c r="AM28" s="45"/>
      <c r="AN28" s="42"/>
      <c r="AO28" s="42"/>
      <c r="AP28" s="47"/>
      <c r="AQ28" s="45"/>
      <c r="AR28" s="42"/>
      <c r="AS28" s="43"/>
      <c r="AT28" s="54"/>
      <c r="AU28" s="52"/>
      <c r="AV28" s="42"/>
      <c r="AW28" s="43"/>
      <c r="AX28" s="54"/>
      <c r="AY28" s="52"/>
      <c r="AZ28" s="42"/>
      <c r="BA28" s="43"/>
      <c r="BB28" s="54"/>
      <c r="BC28" s="52"/>
      <c r="BD28" s="43"/>
      <c r="BE28" s="43"/>
      <c r="BF28" s="54"/>
    </row>
    <row r="29" spans="1:58" x14ac:dyDescent="0.35">
      <c r="A29" s="8">
        <f>Stundenplan!A29</f>
        <v>0.5625</v>
      </c>
      <c r="B29" s="8">
        <f>Stundenplan!B29</f>
        <v>0.59375</v>
      </c>
      <c r="C29" s="11" t="str">
        <f>Stundenplan!C29</f>
        <v>Unt.</v>
      </c>
      <c r="D29" s="11" t="str">
        <f>Stundenplan!D29</f>
        <v>Unt.</v>
      </c>
      <c r="E29" s="11" t="str">
        <f>Stundenplan!E29</f>
        <v>Unt.</v>
      </c>
      <c r="F29" s="11">
        <f>Stundenplan!F29</f>
        <v>0</v>
      </c>
      <c r="G29" s="11">
        <f>Stundenplan!G29</f>
        <v>0</v>
      </c>
      <c r="H29" s="11">
        <f>Stundenplan!H29</f>
        <v>0</v>
      </c>
      <c r="I29" s="11" t="str">
        <f>Stundenplan!I29</f>
        <v>Sportkids</v>
      </c>
      <c r="J29" s="11" t="str">
        <f>Stundenplan!J29</f>
        <v>Unt.</v>
      </c>
      <c r="K29" s="11">
        <f>Stundenplan!K29</f>
        <v>0</v>
      </c>
      <c r="L29" s="11">
        <f>Stundenplan!L29</f>
        <v>0</v>
      </c>
      <c r="P29" s="39">
        <f t="shared" si="0"/>
        <v>3.125E-2</v>
      </c>
      <c r="Q29" s="45">
        <f t="shared" si="1"/>
        <v>0</v>
      </c>
      <c r="R29" s="42">
        <f t="shared" si="41"/>
        <v>0</v>
      </c>
      <c r="S29" s="42">
        <f t="shared" si="2"/>
        <v>0</v>
      </c>
      <c r="T29" s="47">
        <f t="shared" si="3"/>
        <v>0</v>
      </c>
      <c r="U29" s="52">
        <f t="shared" si="4"/>
        <v>0</v>
      </c>
      <c r="V29" s="42">
        <f t="shared" si="5"/>
        <v>0</v>
      </c>
      <c r="W29" s="43">
        <f t="shared" si="6"/>
        <v>0</v>
      </c>
      <c r="X29" s="54">
        <f t="shared" si="7"/>
        <v>0</v>
      </c>
      <c r="Y29" s="52">
        <f t="shared" si="8"/>
        <v>0</v>
      </c>
      <c r="Z29" s="42">
        <f t="shared" si="9"/>
        <v>0</v>
      </c>
      <c r="AA29" s="43">
        <f t="shared" si="10"/>
        <v>0</v>
      </c>
      <c r="AB29" s="54">
        <f t="shared" si="11"/>
        <v>0</v>
      </c>
      <c r="AC29" s="52">
        <f t="shared" si="12"/>
        <v>0</v>
      </c>
      <c r="AD29" s="42">
        <f t="shared" si="13"/>
        <v>0</v>
      </c>
      <c r="AE29" s="43">
        <f t="shared" si="14"/>
        <v>0</v>
      </c>
      <c r="AF29" s="54">
        <f t="shared" si="15"/>
        <v>0</v>
      </c>
      <c r="AG29" s="52">
        <f t="shared" si="16"/>
        <v>0</v>
      </c>
      <c r="AH29" s="43">
        <f t="shared" si="17"/>
        <v>0</v>
      </c>
      <c r="AI29" s="43">
        <f t="shared" si="18"/>
        <v>0</v>
      </c>
      <c r="AJ29" s="54">
        <f t="shared" si="19"/>
        <v>0</v>
      </c>
      <c r="AL29" s="39">
        <f t="shared" si="20"/>
        <v>3.125E-2</v>
      </c>
      <c r="AM29" s="45">
        <f t="shared" si="21"/>
        <v>0</v>
      </c>
      <c r="AN29" s="42">
        <f t="shared" si="22"/>
        <v>0</v>
      </c>
      <c r="AO29" s="42">
        <f t="shared" si="23"/>
        <v>0</v>
      </c>
      <c r="AP29" s="47">
        <f t="shared" si="24"/>
        <v>0</v>
      </c>
      <c r="AQ29" s="45">
        <f t="shared" si="25"/>
        <v>0</v>
      </c>
      <c r="AR29" s="42">
        <f t="shared" si="26"/>
        <v>0</v>
      </c>
      <c r="AS29" s="43">
        <f t="shared" si="27"/>
        <v>0</v>
      </c>
      <c r="AT29" s="54">
        <f t="shared" si="28"/>
        <v>0</v>
      </c>
      <c r="AU29" s="52">
        <f t="shared" si="29"/>
        <v>0</v>
      </c>
      <c r="AV29" s="42">
        <f t="shared" si="30"/>
        <v>0</v>
      </c>
      <c r="AW29" s="43">
        <f t="shared" si="31"/>
        <v>0</v>
      </c>
      <c r="AX29" s="54">
        <f t="shared" si="32"/>
        <v>0</v>
      </c>
      <c r="AY29" s="52">
        <f t="shared" si="33"/>
        <v>0</v>
      </c>
      <c r="AZ29" s="42">
        <f t="shared" si="34"/>
        <v>0</v>
      </c>
      <c r="BA29" s="43">
        <f t="shared" si="35"/>
        <v>0</v>
      </c>
      <c r="BB29" s="54">
        <f t="shared" si="36"/>
        <v>0</v>
      </c>
      <c r="BC29" s="52">
        <f t="shared" si="37"/>
        <v>0</v>
      </c>
      <c r="BD29" s="43">
        <f t="shared" si="38"/>
        <v>0</v>
      </c>
      <c r="BE29" s="43">
        <f t="shared" si="39"/>
        <v>0</v>
      </c>
      <c r="BF29" s="54">
        <f t="shared" si="40"/>
        <v>0</v>
      </c>
    </row>
    <row r="30" spans="1:58" x14ac:dyDescent="0.35">
      <c r="A30" s="8"/>
      <c r="B30" s="8"/>
      <c r="C30" s="11" t="str">
        <f>Stundenplan!C30</f>
        <v>KLP</v>
      </c>
      <c r="D30" s="11" t="str">
        <f>Stundenplan!D30</f>
        <v>KLP</v>
      </c>
      <c r="E30" s="11" t="str">
        <f>Stundenplan!E30</f>
        <v>KLP</v>
      </c>
      <c r="F30" s="11">
        <f>Stundenplan!F30</f>
        <v>0</v>
      </c>
      <c r="G30" s="11">
        <f>Stundenplan!G30</f>
        <v>0</v>
      </c>
      <c r="H30" s="11">
        <f>Stundenplan!H30</f>
        <v>0</v>
      </c>
      <c r="I30" s="11" t="str">
        <f>Stundenplan!I30</f>
        <v>Andere LP</v>
      </c>
      <c r="J30" s="11" t="str">
        <f>Stundenplan!J30</f>
        <v>KLP</v>
      </c>
      <c r="K30" s="11">
        <f>Stundenplan!K30</f>
        <v>0</v>
      </c>
      <c r="L30" s="11">
        <f>Stundenplan!L30</f>
        <v>0</v>
      </c>
      <c r="P30" s="39"/>
      <c r="Q30" s="45"/>
      <c r="R30" s="42"/>
      <c r="S30" s="42"/>
      <c r="T30" s="47"/>
      <c r="U30" s="52"/>
      <c r="V30" s="42"/>
      <c r="W30" s="43"/>
      <c r="X30" s="54"/>
      <c r="Y30" s="52"/>
      <c r="Z30" s="42"/>
      <c r="AA30" s="43"/>
      <c r="AB30" s="54"/>
      <c r="AC30" s="52"/>
      <c r="AD30" s="42"/>
      <c r="AE30" s="43"/>
      <c r="AF30" s="54"/>
      <c r="AG30" s="52"/>
      <c r="AH30" s="43"/>
      <c r="AI30" s="43"/>
      <c r="AJ30" s="54"/>
      <c r="AL30" s="39"/>
      <c r="AM30" s="45"/>
      <c r="AN30" s="42"/>
      <c r="AO30" s="42"/>
      <c r="AP30" s="47"/>
      <c r="AQ30" s="45"/>
      <c r="AR30" s="42"/>
      <c r="AS30" s="43"/>
      <c r="AT30" s="54"/>
      <c r="AU30" s="52"/>
      <c r="AV30" s="42"/>
      <c r="AW30" s="43"/>
      <c r="AX30" s="54"/>
      <c r="AY30" s="52"/>
      <c r="AZ30" s="42"/>
      <c r="BA30" s="43"/>
      <c r="BB30" s="54"/>
      <c r="BC30" s="52"/>
      <c r="BD30" s="43"/>
      <c r="BE30" s="43"/>
      <c r="BF30" s="54"/>
    </row>
    <row r="31" spans="1:58" x14ac:dyDescent="0.35">
      <c r="A31" s="8">
        <f>Stundenplan!A31</f>
        <v>0.59722222222222221</v>
      </c>
      <c r="B31" s="8">
        <f>Stundenplan!B31</f>
        <v>0.62847222222222221</v>
      </c>
      <c r="C31" s="11" t="str">
        <f>Stundenplan!C31</f>
        <v>Unt.</v>
      </c>
      <c r="D31" s="11" t="str">
        <f>Stundenplan!D31</f>
        <v>Unt.</v>
      </c>
      <c r="E31" s="11" t="str">
        <f>Stundenplan!E31</f>
        <v>Unt.</v>
      </c>
      <c r="F31" s="11">
        <f>Stundenplan!F31</f>
        <v>0</v>
      </c>
      <c r="G31" s="11">
        <f>Stundenplan!G31</f>
        <v>0</v>
      </c>
      <c r="H31" s="11">
        <f>Stundenplan!H31</f>
        <v>0</v>
      </c>
      <c r="I31" s="11" t="str">
        <f>Stundenplan!I31</f>
        <v>Sportkids</v>
      </c>
      <c r="J31" s="11" t="str">
        <f>Stundenplan!J31</f>
        <v>Unt.</v>
      </c>
      <c r="K31" s="11">
        <f>Stundenplan!K31</f>
        <v>0</v>
      </c>
      <c r="L31" s="11">
        <f>Stundenplan!L31</f>
        <v>0</v>
      </c>
      <c r="P31" s="39">
        <f t="shared" si="0"/>
        <v>3.125E-2</v>
      </c>
      <c r="Q31" s="45">
        <f t="shared" si="1"/>
        <v>0</v>
      </c>
      <c r="R31" s="42">
        <f t="shared" si="41"/>
        <v>0</v>
      </c>
      <c r="S31" s="42">
        <f t="shared" si="2"/>
        <v>0</v>
      </c>
      <c r="T31" s="47">
        <f t="shared" si="3"/>
        <v>0</v>
      </c>
      <c r="U31" s="52">
        <f t="shared" si="4"/>
        <v>0</v>
      </c>
      <c r="V31" s="42">
        <f t="shared" si="5"/>
        <v>0</v>
      </c>
      <c r="W31" s="43">
        <f t="shared" si="6"/>
        <v>0</v>
      </c>
      <c r="X31" s="54">
        <f t="shared" si="7"/>
        <v>0</v>
      </c>
      <c r="Y31" s="52">
        <f t="shared" si="8"/>
        <v>0</v>
      </c>
      <c r="Z31" s="42">
        <f t="shared" si="9"/>
        <v>0</v>
      </c>
      <c r="AA31" s="43">
        <f t="shared" si="10"/>
        <v>0</v>
      </c>
      <c r="AB31" s="54">
        <f t="shared" si="11"/>
        <v>0</v>
      </c>
      <c r="AC31" s="52">
        <f t="shared" si="12"/>
        <v>0</v>
      </c>
      <c r="AD31" s="42">
        <f t="shared" si="13"/>
        <v>0</v>
      </c>
      <c r="AE31" s="43">
        <f t="shared" si="14"/>
        <v>0</v>
      </c>
      <c r="AF31" s="54">
        <f t="shared" si="15"/>
        <v>0</v>
      </c>
      <c r="AG31" s="52">
        <f t="shared" si="16"/>
        <v>0</v>
      </c>
      <c r="AH31" s="43">
        <f t="shared" si="17"/>
        <v>0</v>
      </c>
      <c r="AI31" s="43">
        <f t="shared" si="18"/>
        <v>0</v>
      </c>
      <c r="AJ31" s="54">
        <f t="shared" si="19"/>
        <v>0</v>
      </c>
      <c r="AL31" s="39">
        <f t="shared" si="20"/>
        <v>3.125E-2</v>
      </c>
      <c r="AM31" s="45">
        <f t="shared" si="21"/>
        <v>0</v>
      </c>
      <c r="AN31" s="42">
        <f t="shared" si="22"/>
        <v>0</v>
      </c>
      <c r="AO31" s="42">
        <f t="shared" si="23"/>
        <v>0</v>
      </c>
      <c r="AP31" s="47">
        <f t="shared" si="24"/>
        <v>0</v>
      </c>
      <c r="AQ31" s="45">
        <f t="shared" si="25"/>
        <v>0</v>
      </c>
      <c r="AR31" s="42">
        <f t="shared" si="26"/>
        <v>0</v>
      </c>
      <c r="AS31" s="43">
        <f t="shared" si="27"/>
        <v>0</v>
      </c>
      <c r="AT31" s="54">
        <f t="shared" si="28"/>
        <v>0</v>
      </c>
      <c r="AU31" s="52">
        <f t="shared" si="29"/>
        <v>0</v>
      </c>
      <c r="AV31" s="42">
        <f t="shared" si="30"/>
        <v>0</v>
      </c>
      <c r="AW31" s="43">
        <f t="shared" si="31"/>
        <v>0</v>
      </c>
      <c r="AX31" s="54">
        <f t="shared" si="32"/>
        <v>0</v>
      </c>
      <c r="AY31" s="52">
        <f t="shared" si="33"/>
        <v>0</v>
      </c>
      <c r="AZ31" s="42">
        <f t="shared" si="34"/>
        <v>0</v>
      </c>
      <c r="BA31" s="43">
        <f t="shared" si="35"/>
        <v>0</v>
      </c>
      <c r="BB31" s="54">
        <f t="shared" si="36"/>
        <v>0</v>
      </c>
      <c r="BC31" s="52">
        <f t="shared" si="37"/>
        <v>0</v>
      </c>
      <c r="BD31" s="43">
        <f t="shared" si="38"/>
        <v>0</v>
      </c>
      <c r="BE31" s="43">
        <f t="shared" si="39"/>
        <v>0</v>
      </c>
      <c r="BF31" s="54">
        <f t="shared" si="40"/>
        <v>0</v>
      </c>
    </row>
    <row r="32" spans="1:58" x14ac:dyDescent="0.35">
      <c r="A32" s="8"/>
      <c r="B32" s="8"/>
      <c r="C32" s="11" t="str">
        <f>Stundenplan!C32</f>
        <v>KLP</v>
      </c>
      <c r="D32" s="11" t="str">
        <f>Stundenplan!D32</f>
        <v>KLP</v>
      </c>
      <c r="E32" s="11" t="str">
        <f>Stundenplan!E32</f>
        <v>KLP</v>
      </c>
      <c r="F32" s="11">
        <f>Stundenplan!F32</f>
        <v>0</v>
      </c>
      <c r="G32" s="11">
        <f>Stundenplan!G32</f>
        <v>0</v>
      </c>
      <c r="H32" s="11">
        <f>Stundenplan!H32</f>
        <v>0</v>
      </c>
      <c r="I32" s="11" t="str">
        <f>Stundenplan!I32</f>
        <v>Andere LP</v>
      </c>
      <c r="J32" s="11" t="str">
        <f>Stundenplan!J32</f>
        <v>KLP</v>
      </c>
      <c r="K32" s="11">
        <f>Stundenplan!K32</f>
        <v>0</v>
      </c>
      <c r="L32" s="11">
        <f>Stundenplan!L32</f>
        <v>0</v>
      </c>
      <c r="P32" s="39"/>
      <c r="Q32" s="45"/>
      <c r="R32" s="42"/>
      <c r="S32" s="42"/>
      <c r="T32" s="47"/>
      <c r="U32" s="52"/>
      <c r="V32" s="42"/>
      <c r="W32" s="43"/>
      <c r="X32" s="54"/>
      <c r="Y32" s="52"/>
      <c r="Z32" s="42"/>
      <c r="AA32" s="43"/>
      <c r="AB32" s="54"/>
      <c r="AC32" s="52"/>
      <c r="AD32" s="42"/>
      <c r="AE32" s="43"/>
      <c r="AF32" s="54"/>
      <c r="AG32" s="52"/>
      <c r="AH32" s="43"/>
      <c r="AI32" s="43"/>
      <c r="AJ32" s="54"/>
      <c r="AL32" s="39"/>
      <c r="AM32" s="45"/>
      <c r="AN32" s="42"/>
      <c r="AO32" s="42"/>
      <c r="AP32" s="47"/>
      <c r="AQ32" s="45"/>
      <c r="AR32" s="42"/>
      <c r="AS32" s="43"/>
      <c r="AT32" s="54"/>
      <c r="AU32" s="52"/>
      <c r="AV32" s="42"/>
      <c r="AW32" s="43"/>
      <c r="AX32" s="54"/>
      <c r="AY32" s="52"/>
      <c r="AZ32" s="42"/>
      <c r="BA32" s="43"/>
      <c r="BB32" s="54"/>
      <c r="BC32" s="52"/>
      <c r="BD32" s="43"/>
      <c r="BE32" s="43"/>
      <c r="BF32" s="54"/>
    </row>
    <row r="33" spans="1:58" x14ac:dyDescent="0.35">
      <c r="A33" s="8">
        <f>Stundenplan!A33</f>
        <v>0.62847222222222221</v>
      </c>
      <c r="B33" s="8">
        <f>Stundenplan!B33</f>
        <v>0.63888888888888895</v>
      </c>
      <c r="C33" s="11" t="str">
        <f>Stundenplan!C33</f>
        <v>Pause</v>
      </c>
      <c r="D33" s="11" t="str">
        <f>Stundenplan!D33</f>
        <v>Pause</v>
      </c>
      <c r="E33" s="11" t="str">
        <f>Stundenplan!E33</f>
        <v>Pause</v>
      </c>
      <c r="F33" s="11" t="str">
        <f>Stundenplan!F33</f>
        <v>Pause</v>
      </c>
      <c r="G33" s="11">
        <f>Stundenplan!G33</f>
        <v>0</v>
      </c>
      <c r="H33" s="11">
        <f>Stundenplan!H33</f>
        <v>0</v>
      </c>
      <c r="I33" s="11">
        <f>Stundenplan!I33</f>
        <v>0</v>
      </c>
      <c r="J33" s="11">
        <f>Stundenplan!J33</f>
        <v>0</v>
      </c>
      <c r="K33" s="11">
        <f>Stundenplan!K33</f>
        <v>0</v>
      </c>
      <c r="L33" s="11">
        <f>Stundenplan!L33</f>
        <v>0</v>
      </c>
      <c r="P33" s="39">
        <f t="shared" si="0"/>
        <v>1.0416666666666741E-2</v>
      </c>
      <c r="Q33" s="45">
        <f t="shared" si="1"/>
        <v>0</v>
      </c>
      <c r="R33" s="42">
        <f t="shared" si="41"/>
        <v>0</v>
      </c>
      <c r="S33" s="42">
        <f t="shared" si="2"/>
        <v>0</v>
      </c>
      <c r="T33" s="47">
        <f t="shared" si="3"/>
        <v>0</v>
      </c>
      <c r="U33" s="52">
        <f t="shared" si="4"/>
        <v>0</v>
      </c>
      <c r="V33" s="42">
        <f t="shared" si="5"/>
        <v>0</v>
      </c>
      <c r="W33" s="43">
        <f t="shared" si="6"/>
        <v>0</v>
      </c>
      <c r="X33" s="54">
        <f t="shared" si="7"/>
        <v>0</v>
      </c>
      <c r="Y33" s="52">
        <f t="shared" si="8"/>
        <v>0</v>
      </c>
      <c r="Z33" s="42">
        <f t="shared" si="9"/>
        <v>0</v>
      </c>
      <c r="AA33" s="43">
        <f t="shared" si="10"/>
        <v>0</v>
      </c>
      <c r="AB33" s="54">
        <f t="shared" si="11"/>
        <v>0</v>
      </c>
      <c r="AC33" s="52">
        <f t="shared" si="12"/>
        <v>0</v>
      </c>
      <c r="AD33" s="42">
        <f t="shared" si="13"/>
        <v>0</v>
      </c>
      <c r="AE33" s="43">
        <f t="shared" si="14"/>
        <v>0</v>
      </c>
      <c r="AF33" s="54">
        <f t="shared" si="15"/>
        <v>0</v>
      </c>
      <c r="AG33" s="52">
        <f t="shared" si="16"/>
        <v>0</v>
      </c>
      <c r="AH33" s="43">
        <f t="shared" si="17"/>
        <v>0</v>
      </c>
      <c r="AI33" s="43">
        <f t="shared" si="18"/>
        <v>0</v>
      </c>
      <c r="AJ33" s="54">
        <f t="shared" si="19"/>
        <v>0</v>
      </c>
      <c r="AL33" s="39">
        <f t="shared" si="20"/>
        <v>1.0416666666666741E-2</v>
      </c>
      <c r="AM33" s="45">
        <f t="shared" si="21"/>
        <v>0</v>
      </c>
      <c r="AN33" s="42">
        <f t="shared" si="22"/>
        <v>0</v>
      </c>
      <c r="AO33" s="42">
        <f t="shared" si="23"/>
        <v>0</v>
      </c>
      <c r="AP33" s="47">
        <f t="shared" si="24"/>
        <v>0</v>
      </c>
      <c r="AQ33" s="45">
        <f t="shared" si="25"/>
        <v>0</v>
      </c>
      <c r="AR33" s="42">
        <f t="shared" si="26"/>
        <v>0</v>
      </c>
      <c r="AS33" s="43">
        <f t="shared" si="27"/>
        <v>0</v>
      </c>
      <c r="AT33" s="54">
        <f t="shared" si="28"/>
        <v>0</v>
      </c>
      <c r="AU33" s="52">
        <f t="shared" si="29"/>
        <v>0</v>
      </c>
      <c r="AV33" s="42">
        <f t="shared" si="30"/>
        <v>0</v>
      </c>
      <c r="AW33" s="43">
        <f t="shared" si="31"/>
        <v>0</v>
      </c>
      <c r="AX33" s="54">
        <f t="shared" si="32"/>
        <v>0</v>
      </c>
      <c r="AY33" s="52">
        <f t="shared" si="33"/>
        <v>0</v>
      </c>
      <c r="AZ33" s="42">
        <f t="shared" si="34"/>
        <v>0</v>
      </c>
      <c r="BA33" s="43">
        <f t="shared" si="35"/>
        <v>0</v>
      </c>
      <c r="BB33" s="54">
        <f t="shared" si="36"/>
        <v>0</v>
      </c>
      <c r="BC33" s="52">
        <f t="shared" si="37"/>
        <v>0</v>
      </c>
      <c r="BD33" s="43">
        <f t="shared" si="38"/>
        <v>0</v>
      </c>
      <c r="BE33" s="43">
        <f t="shared" si="39"/>
        <v>0</v>
      </c>
      <c r="BF33" s="54">
        <f t="shared" si="40"/>
        <v>0</v>
      </c>
    </row>
    <row r="34" spans="1:58" x14ac:dyDescent="0.35">
      <c r="A34" s="8"/>
      <c r="B34" s="8"/>
      <c r="C34" s="11" t="str">
        <f>Stundenplan!C34</f>
        <v>*</v>
      </c>
      <c r="D34" s="11" t="str">
        <f>Stundenplan!D34</f>
        <v>*</v>
      </c>
      <c r="E34" s="11" t="str">
        <f>Stundenplan!E34</f>
        <v>*</v>
      </c>
      <c r="F34" s="11" t="str">
        <f>Stundenplan!F34</f>
        <v>*</v>
      </c>
      <c r="G34" s="11">
        <f>Stundenplan!G34</f>
        <v>0</v>
      </c>
      <c r="H34" s="11">
        <f>Stundenplan!H34</f>
        <v>0</v>
      </c>
      <c r="I34" s="11">
        <f>Stundenplan!I34</f>
        <v>0</v>
      </c>
      <c r="J34" s="11">
        <f>Stundenplan!J34</f>
        <v>0</v>
      </c>
      <c r="K34" s="11">
        <f>Stundenplan!K34</f>
        <v>0</v>
      </c>
      <c r="L34" s="11">
        <f>Stundenplan!L34</f>
        <v>0</v>
      </c>
      <c r="P34" s="39"/>
      <c r="Q34" s="45"/>
      <c r="R34" s="42"/>
      <c r="S34" s="42"/>
      <c r="T34" s="47"/>
      <c r="U34" s="52"/>
      <c r="V34" s="42"/>
      <c r="W34" s="43"/>
      <c r="X34" s="54"/>
      <c r="Y34" s="52"/>
      <c r="Z34" s="42"/>
      <c r="AA34" s="43"/>
      <c r="AB34" s="54"/>
      <c r="AC34" s="52"/>
      <c r="AD34" s="42"/>
      <c r="AE34" s="43"/>
      <c r="AF34" s="54"/>
      <c r="AG34" s="52"/>
      <c r="AH34" s="43"/>
      <c r="AI34" s="43"/>
      <c r="AJ34" s="54"/>
      <c r="AL34" s="39"/>
      <c r="AM34" s="45"/>
      <c r="AN34" s="42"/>
      <c r="AO34" s="42"/>
      <c r="AP34" s="47"/>
      <c r="AQ34" s="45"/>
      <c r="AR34" s="42"/>
      <c r="AS34" s="43"/>
      <c r="AT34" s="54"/>
      <c r="AU34" s="52"/>
      <c r="AV34" s="42"/>
      <c r="AW34" s="43"/>
      <c r="AX34" s="54"/>
      <c r="AY34" s="52"/>
      <c r="AZ34" s="42"/>
      <c r="BA34" s="43"/>
      <c r="BB34" s="54"/>
      <c r="BC34" s="52"/>
      <c r="BD34" s="43"/>
      <c r="BE34" s="43"/>
      <c r="BF34" s="54"/>
    </row>
    <row r="35" spans="1:58" x14ac:dyDescent="0.35">
      <c r="A35" s="8">
        <f>Stundenplan!A35</f>
        <v>0.63888888888888895</v>
      </c>
      <c r="B35" s="8">
        <f>Stundenplan!B35</f>
        <v>0.67013888888888884</v>
      </c>
      <c r="C35" s="11" t="str">
        <f>Stundenplan!C35</f>
        <v>MFE</v>
      </c>
      <c r="D35" s="11" t="str">
        <f>Stundenplan!D35</f>
        <v>MFE</v>
      </c>
      <c r="E35" s="11" t="str">
        <f>Stundenplan!E35</f>
        <v>Besp./KLL</v>
      </c>
      <c r="F35" s="11">
        <f>Stundenplan!F35</f>
        <v>0</v>
      </c>
      <c r="G35" s="11">
        <f>Stundenplan!G35</f>
        <v>0</v>
      </c>
      <c r="H35" s="11">
        <f>Stundenplan!H35</f>
        <v>0</v>
      </c>
      <c r="I35" s="11">
        <f>Stundenplan!I35</f>
        <v>0</v>
      </c>
      <c r="J35" s="11">
        <f>Stundenplan!J35</f>
        <v>0</v>
      </c>
      <c r="K35" s="11">
        <f>Stundenplan!K35</f>
        <v>0</v>
      </c>
      <c r="L35" s="11">
        <f>Stundenplan!L35</f>
        <v>0</v>
      </c>
      <c r="P35" s="39">
        <f t="shared" si="0"/>
        <v>3.1249999999999889E-2</v>
      </c>
      <c r="Q35" s="45">
        <f t="shared" si="1"/>
        <v>0</v>
      </c>
      <c r="R35" s="42">
        <f t="shared" si="41"/>
        <v>0</v>
      </c>
      <c r="S35" s="42">
        <f t="shared" si="2"/>
        <v>0</v>
      </c>
      <c r="T35" s="47">
        <f t="shared" si="3"/>
        <v>0</v>
      </c>
      <c r="U35" s="52">
        <f t="shared" si="4"/>
        <v>0</v>
      </c>
      <c r="V35" s="42">
        <f t="shared" si="5"/>
        <v>0</v>
      </c>
      <c r="W35" s="43">
        <f t="shared" si="6"/>
        <v>0</v>
      </c>
      <c r="X35" s="54">
        <f t="shared" si="7"/>
        <v>0</v>
      </c>
      <c r="Y35" s="52">
        <f t="shared" si="8"/>
        <v>0</v>
      </c>
      <c r="Z35" s="42">
        <f t="shared" si="9"/>
        <v>0</v>
      </c>
      <c r="AA35" s="43">
        <f t="shared" si="10"/>
        <v>0</v>
      </c>
      <c r="AB35" s="54">
        <f t="shared" si="11"/>
        <v>0</v>
      </c>
      <c r="AC35" s="52">
        <f t="shared" si="12"/>
        <v>0</v>
      </c>
      <c r="AD35" s="42">
        <f t="shared" si="13"/>
        <v>0</v>
      </c>
      <c r="AE35" s="43">
        <f t="shared" si="14"/>
        <v>0</v>
      </c>
      <c r="AF35" s="54">
        <f t="shared" si="15"/>
        <v>0</v>
      </c>
      <c r="AG35" s="52">
        <f t="shared" si="16"/>
        <v>0</v>
      </c>
      <c r="AH35" s="43">
        <f t="shared" si="17"/>
        <v>0</v>
      </c>
      <c r="AI35" s="43">
        <f t="shared" si="18"/>
        <v>0</v>
      </c>
      <c r="AJ35" s="54">
        <f t="shared" si="19"/>
        <v>0</v>
      </c>
      <c r="AL35" s="39">
        <f t="shared" si="20"/>
        <v>3.1249999999999889E-2</v>
      </c>
      <c r="AM35" s="45">
        <f t="shared" si="21"/>
        <v>0</v>
      </c>
      <c r="AN35" s="42">
        <f t="shared" si="22"/>
        <v>0</v>
      </c>
      <c r="AO35" s="42">
        <f t="shared" si="23"/>
        <v>0</v>
      </c>
      <c r="AP35" s="47">
        <f t="shared" si="24"/>
        <v>0</v>
      </c>
      <c r="AQ35" s="45">
        <f t="shared" si="25"/>
        <v>0</v>
      </c>
      <c r="AR35" s="42">
        <f t="shared" si="26"/>
        <v>0</v>
      </c>
      <c r="AS35" s="43">
        <f t="shared" si="27"/>
        <v>0</v>
      </c>
      <c r="AT35" s="54">
        <f t="shared" si="28"/>
        <v>0</v>
      </c>
      <c r="AU35" s="52">
        <f t="shared" si="29"/>
        <v>0</v>
      </c>
      <c r="AV35" s="42">
        <f t="shared" si="30"/>
        <v>0</v>
      </c>
      <c r="AW35" s="43">
        <f t="shared" si="31"/>
        <v>0</v>
      </c>
      <c r="AX35" s="54">
        <f t="shared" si="32"/>
        <v>0</v>
      </c>
      <c r="AY35" s="52">
        <f t="shared" si="33"/>
        <v>0</v>
      </c>
      <c r="AZ35" s="42">
        <f t="shared" si="34"/>
        <v>0</v>
      </c>
      <c r="BA35" s="43">
        <f t="shared" si="35"/>
        <v>0</v>
      </c>
      <c r="BB35" s="54">
        <f t="shared" si="36"/>
        <v>0</v>
      </c>
      <c r="BC35" s="52">
        <f t="shared" si="37"/>
        <v>0</v>
      </c>
      <c r="BD35" s="43">
        <f t="shared" si="38"/>
        <v>0</v>
      </c>
      <c r="BE35" s="43">
        <f t="shared" si="39"/>
        <v>0</v>
      </c>
      <c r="BF35" s="54">
        <f t="shared" si="40"/>
        <v>0</v>
      </c>
    </row>
    <row r="36" spans="1:58" x14ac:dyDescent="0.35">
      <c r="A36" s="8"/>
      <c r="B36" s="8"/>
      <c r="C36" s="11" t="str">
        <f>Stundenplan!C36</f>
        <v>Andere LP</v>
      </c>
      <c r="D36" s="11" t="str">
        <f>Stundenplan!D36</f>
        <v>Andere LP</v>
      </c>
      <c r="E36" s="11" t="str">
        <f>Stundenplan!E36</f>
        <v>KLP</v>
      </c>
      <c r="F36" s="11">
        <f>Stundenplan!F36</f>
        <v>0</v>
      </c>
      <c r="G36" s="11">
        <f>Stundenplan!G36</f>
        <v>0</v>
      </c>
      <c r="H36" s="11">
        <f>Stundenplan!H36</f>
        <v>0</v>
      </c>
      <c r="I36" s="11">
        <f>Stundenplan!I36</f>
        <v>0</v>
      </c>
      <c r="J36" s="11">
        <f>Stundenplan!J36</f>
        <v>0</v>
      </c>
      <c r="K36" s="11">
        <f>Stundenplan!K36</f>
        <v>0</v>
      </c>
      <c r="L36" s="11">
        <f>Stundenplan!L36</f>
        <v>0</v>
      </c>
      <c r="P36" s="39"/>
      <c r="Q36" s="45"/>
      <c r="R36" s="42"/>
      <c r="S36" s="42"/>
      <c r="T36" s="47"/>
      <c r="U36" s="52"/>
      <c r="V36" s="42"/>
      <c r="W36" s="43"/>
      <c r="X36" s="54"/>
      <c r="Y36" s="52"/>
      <c r="Z36" s="42"/>
      <c r="AA36" s="43"/>
      <c r="AB36" s="54"/>
      <c r="AC36" s="52"/>
      <c r="AD36" s="42"/>
      <c r="AE36" s="43"/>
      <c r="AF36" s="54"/>
      <c r="AG36" s="52"/>
      <c r="AH36" s="43"/>
      <c r="AI36" s="43"/>
      <c r="AJ36" s="54"/>
      <c r="AL36" s="39"/>
      <c r="AM36" s="45"/>
      <c r="AN36" s="42"/>
      <c r="AO36" s="42"/>
      <c r="AP36" s="47"/>
      <c r="AQ36" s="45"/>
      <c r="AR36" s="42"/>
      <c r="AS36" s="43"/>
      <c r="AT36" s="54"/>
      <c r="AU36" s="52"/>
      <c r="AV36" s="42"/>
      <c r="AW36" s="43"/>
      <c r="AX36" s="54"/>
      <c r="AY36" s="52"/>
      <c r="AZ36" s="42"/>
      <c r="BA36" s="43"/>
      <c r="BB36" s="54"/>
      <c r="BC36" s="52"/>
      <c r="BD36" s="43"/>
      <c r="BE36" s="43"/>
      <c r="BF36" s="54"/>
    </row>
    <row r="37" spans="1:58" x14ac:dyDescent="0.35">
      <c r="A37" s="8">
        <f>Stundenplan!A37</f>
        <v>0.67361111111111116</v>
      </c>
      <c r="B37" s="8">
        <f>Stundenplan!B37</f>
        <v>0.67708333333333337</v>
      </c>
      <c r="C37" s="11">
        <f>Stundenplan!C37</f>
        <v>0</v>
      </c>
      <c r="D37" s="11">
        <f>Stundenplan!D37</f>
        <v>0</v>
      </c>
      <c r="E37" s="11">
        <f>Stundenplan!E37</f>
        <v>0</v>
      </c>
      <c r="F37" s="11">
        <f>Stundenplan!F37</f>
        <v>0</v>
      </c>
      <c r="G37" s="11">
        <f>Stundenplan!G37</f>
        <v>0</v>
      </c>
      <c r="H37" s="11">
        <f>Stundenplan!H37</f>
        <v>0</v>
      </c>
      <c r="I37" s="11">
        <f>Stundenplan!I37</f>
        <v>0</v>
      </c>
      <c r="J37" s="11">
        <f>Stundenplan!J37</f>
        <v>0</v>
      </c>
      <c r="K37" s="11">
        <f>Stundenplan!K37</f>
        <v>0</v>
      </c>
      <c r="L37" s="11">
        <f>Stundenplan!L37</f>
        <v>0</v>
      </c>
      <c r="P37" s="39">
        <f t="shared" si="0"/>
        <v>3.4722222222222099E-3</v>
      </c>
      <c r="Q37" s="45">
        <f t="shared" si="1"/>
        <v>0</v>
      </c>
      <c r="R37" s="42">
        <f t="shared" si="41"/>
        <v>0</v>
      </c>
      <c r="S37" s="42">
        <f t="shared" si="2"/>
        <v>0</v>
      </c>
      <c r="T37" s="47">
        <f t="shared" si="3"/>
        <v>0</v>
      </c>
      <c r="U37" s="52">
        <f t="shared" si="4"/>
        <v>0</v>
      </c>
      <c r="V37" s="42">
        <f t="shared" si="5"/>
        <v>0</v>
      </c>
      <c r="W37" s="43">
        <f t="shared" si="6"/>
        <v>0</v>
      </c>
      <c r="X37" s="54">
        <f t="shared" si="7"/>
        <v>0</v>
      </c>
      <c r="Y37" s="52">
        <f t="shared" si="8"/>
        <v>0</v>
      </c>
      <c r="Z37" s="42">
        <f t="shared" si="9"/>
        <v>0</v>
      </c>
      <c r="AA37" s="43">
        <f t="shared" si="10"/>
        <v>0</v>
      </c>
      <c r="AB37" s="54">
        <f t="shared" si="11"/>
        <v>0</v>
      </c>
      <c r="AC37" s="52">
        <f t="shared" si="12"/>
        <v>0</v>
      </c>
      <c r="AD37" s="42">
        <f t="shared" si="13"/>
        <v>0</v>
      </c>
      <c r="AE37" s="43">
        <f t="shared" si="14"/>
        <v>0</v>
      </c>
      <c r="AF37" s="54">
        <f t="shared" si="15"/>
        <v>0</v>
      </c>
      <c r="AG37" s="52">
        <f t="shared" si="16"/>
        <v>0</v>
      </c>
      <c r="AH37" s="43">
        <f t="shared" si="17"/>
        <v>0</v>
      </c>
      <c r="AI37" s="43">
        <f t="shared" si="18"/>
        <v>0</v>
      </c>
      <c r="AJ37" s="54">
        <f t="shared" si="19"/>
        <v>0</v>
      </c>
      <c r="AL37" s="39">
        <f t="shared" si="20"/>
        <v>3.4722222222222099E-3</v>
      </c>
      <c r="AM37" s="45">
        <f t="shared" si="21"/>
        <v>0</v>
      </c>
      <c r="AN37" s="42">
        <f t="shared" si="22"/>
        <v>0</v>
      </c>
      <c r="AO37" s="42">
        <f t="shared" si="23"/>
        <v>0</v>
      </c>
      <c r="AP37" s="47">
        <f t="shared" si="24"/>
        <v>0</v>
      </c>
      <c r="AQ37" s="45">
        <f t="shared" si="25"/>
        <v>0</v>
      </c>
      <c r="AR37" s="42">
        <f t="shared" si="26"/>
        <v>0</v>
      </c>
      <c r="AS37" s="43">
        <f t="shared" si="27"/>
        <v>0</v>
      </c>
      <c r="AT37" s="54">
        <f t="shared" si="28"/>
        <v>0</v>
      </c>
      <c r="AU37" s="52">
        <f t="shared" si="29"/>
        <v>0</v>
      </c>
      <c r="AV37" s="42">
        <f t="shared" si="30"/>
        <v>0</v>
      </c>
      <c r="AW37" s="43">
        <f t="shared" si="31"/>
        <v>0</v>
      </c>
      <c r="AX37" s="54">
        <f t="shared" si="32"/>
        <v>0</v>
      </c>
      <c r="AY37" s="52">
        <f t="shared" si="33"/>
        <v>0</v>
      </c>
      <c r="AZ37" s="42">
        <f t="shared" si="34"/>
        <v>0</v>
      </c>
      <c r="BA37" s="43">
        <f t="shared" si="35"/>
        <v>0</v>
      </c>
      <c r="BB37" s="54">
        <f t="shared" si="36"/>
        <v>0</v>
      </c>
      <c r="BC37" s="52">
        <f t="shared" si="37"/>
        <v>0</v>
      </c>
      <c r="BD37" s="43">
        <f t="shared" si="38"/>
        <v>0</v>
      </c>
      <c r="BE37" s="43">
        <f t="shared" si="39"/>
        <v>0</v>
      </c>
      <c r="BF37" s="54">
        <f t="shared" si="40"/>
        <v>0</v>
      </c>
    </row>
    <row r="38" spans="1:58" x14ac:dyDescent="0.35">
      <c r="A38" s="8"/>
      <c r="B38" s="8"/>
      <c r="C38" s="11">
        <f>Stundenplan!C38</f>
        <v>0</v>
      </c>
      <c r="D38" s="11">
        <f>Stundenplan!D38</f>
        <v>0</v>
      </c>
      <c r="E38" s="11">
        <f>Stundenplan!E38</f>
        <v>0</v>
      </c>
      <c r="F38" s="11">
        <f>Stundenplan!F38</f>
        <v>0</v>
      </c>
      <c r="G38" s="11">
        <f>Stundenplan!G38</f>
        <v>0</v>
      </c>
      <c r="H38" s="11">
        <f>Stundenplan!H38</f>
        <v>0</v>
      </c>
      <c r="I38" s="11">
        <f>Stundenplan!I38</f>
        <v>0</v>
      </c>
      <c r="J38" s="11">
        <f>Stundenplan!J38</f>
        <v>0</v>
      </c>
      <c r="K38" s="11">
        <f>Stundenplan!K38</f>
        <v>0</v>
      </c>
      <c r="L38" s="11">
        <f>Stundenplan!L38</f>
        <v>0</v>
      </c>
      <c r="P38" s="39"/>
      <c r="Q38" s="45"/>
      <c r="R38" s="42"/>
      <c r="S38" s="42"/>
      <c r="T38" s="47"/>
      <c r="U38" s="52"/>
      <c r="V38" s="42"/>
      <c r="W38" s="43"/>
      <c r="X38" s="54"/>
      <c r="Y38" s="52"/>
      <c r="Z38" s="42"/>
      <c r="AA38" s="43"/>
      <c r="AB38" s="54"/>
      <c r="AC38" s="52"/>
      <c r="AD38" s="42"/>
      <c r="AE38" s="43"/>
      <c r="AF38" s="54"/>
      <c r="AG38" s="52"/>
      <c r="AH38" s="43"/>
      <c r="AI38" s="43"/>
      <c r="AJ38" s="54"/>
      <c r="AL38" s="39"/>
      <c r="AM38" s="45"/>
      <c r="AN38" s="42"/>
      <c r="AO38" s="42"/>
      <c r="AP38" s="47"/>
      <c r="AQ38" s="45"/>
      <c r="AR38" s="42"/>
      <c r="AS38" s="43"/>
      <c r="AT38" s="54"/>
      <c r="AU38" s="52"/>
      <c r="AV38" s="42"/>
      <c r="AW38" s="43"/>
      <c r="AX38" s="54"/>
      <c r="AY38" s="52"/>
      <c r="AZ38" s="42"/>
      <c r="BA38" s="43"/>
      <c r="BB38" s="54"/>
      <c r="BC38" s="52"/>
      <c r="BD38" s="43"/>
      <c r="BE38" s="43"/>
      <c r="BF38" s="54"/>
    </row>
    <row r="39" spans="1:58" x14ac:dyDescent="0.35">
      <c r="A39" s="8">
        <f>Stundenplan!A39</f>
        <v>0.67708333333333337</v>
      </c>
      <c r="B39" s="8">
        <f>Stundenplan!B39</f>
        <v>0.70833333333333337</v>
      </c>
      <c r="C39" s="11">
        <f>Stundenplan!C39</f>
        <v>0</v>
      </c>
      <c r="D39" s="11">
        <f>Stundenplan!D39</f>
        <v>0</v>
      </c>
      <c r="E39" s="11">
        <f>Stundenplan!E39</f>
        <v>0</v>
      </c>
      <c r="F39" s="11">
        <f>Stundenplan!F39</f>
        <v>0</v>
      </c>
      <c r="G39" s="11">
        <f>Stundenplan!G39</f>
        <v>0</v>
      </c>
      <c r="H39" s="11">
        <f>Stundenplan!H39</f>
        <v>0</v>
      </c>
      <c r="I39" s="11">
        <f>Stundenplan!I39</f>
        <v>0</v>
      </c>
      <c r="J39" s="11">
        <f>Stundenplan!J39</f>
        <v>0</v>
      </c>
      <c r="K39" s="11">
        <f>Stundenplan!K39</f>
        <v>0</v>
      </c>
      <c r="L39" s="11">
        <f>Stundenplan!L39</f>
        <v>0</v>
      </c>
      <c r="P39" s="39">
        <f t="shared" si="0"/>
        <v>3.125E-2</v>
      </c>
      <c r="Q39" s="48">
        <f t="shared" si="1"/>
        <v>0</v>
      </c>
      <c r="R39" s="49">
        <f t="shared" si="41"/>
        <v>0</v>
      </c>
      <c r="S39" s="49">
        <f t="shared" si="2"/>
        <v>0</v>
      </c>
      <c r="T39" s="50">
        <f t="shared" si="3"/>
        <v>0</v>
      </c>
      <c r="U39" s="55">
        <f t="shared" si="4"/>
        <v>0</v>
      </c>
      <c r="V39" s="49">
        <f t="shared" si="5"/>
        <v>0</v>
      </c>
      <c r="W39" s="56">
        <f t="shared" si="6"/>
        <v>0</v>
      </c>
      <c r="X39" s="57">
        <f t="shared" si="7"/>
        <v>0</v>
      </c>
      <c r="Y39" s="55">
        <f t="shared" si="8"/>
        <v>0</v>
      </c>
      <c r="Z39" s="49">
        <f t="shared" si="9"/>
        <v>0</v>
      </c>
      <c r="AA39" s="56">
        <f t="shared" si="10"/>
        <v>0</v>
      </c>
      <c r="AB39" s="57">
        <f t="shared" si="11"/>
        <v>0</v>
      </c>
      <c r="AC39" s="55">
        <f t="shared" si="12"/>
        <v>0</v>
      </c>
      <c r="AD39" s="49">
        <f t="shared" si="13"/>
        <v>0</v>
      </c>
      <c r="AE39" s="56">
        <f t="shared" si="14"/>
        <v>0</v>
      </c>
      <c r="AF39" s="57">
        <f t="shared" si="15"/>
        <v>0</v>
      </c>
      <c r="AG39" s="55">
        <f t="shared" si="16"/>
        <v>0</v>
      </c>
      <c r="AH39" s="56">
        <f t="shared" si="17"/>
        <v>0</v>
      </c>
      <c r="AI39" s="56">
        <f t="shared" si="18"/>
        <v>0</v>
      </c>
      <c r="AJ39" s="57">
        <f t="shared" si="19"/>
        <v>0</v>
      </c>
      <c r="AL39" s="39">
        <f t="shared" si="20"/>
        <v>3.125E-2</v>
      </c>
      <c r="AM39" s="45">
        <f t="shared" si="21"/>
        <v>0</v>
      </c>
      <c r="AN39" s="42">
        <f t="shared" si="22"/>
        <v>0</v>
      </c>
      <c r="AO39" s="42">
        <f t="shared" si="23"/>
        <v>0</v>
      </c>
      <c r="AP39" s="47">
        <f t="shared" si="24"/>
        <v>0</v>
      </c>
      <c r="AQ39" s="45">
        <f t="shared" si="25"/>
        <v>0</v>
      </c>
      <c r="AR39" s="42">
        <f t="shared" si="26"/>
        <v>0</v>
      </c>
      <c r="AS39" s="43">
        <f t="shared" si="27"/>
        <v>0</v>
      </c>
      <c r="AT39" s="54">
        <f t="shared" si="28"/>
        <v>0</v>
      </c>
      <c r="AU39" s="52">
        <f t="shared" si="29"/>
        <v>0</v>
      </c>
      <c r="AV39" s="42">
        <f t="shared" si="30"/>
        <v>0</v>
      </c>
      <c r="AW39" s="43">
        <f t="shared" si="31"/>
        <v>0</v>
      </c>
      <c r="AX39" s="54">
        <f t="shared" si="32"/>
        <v>0</v>
      </c>
      <c r="AY39" s="52">
        <f t="shared" si="33"/>
        <v>0</v>
      </c>
      <c r="AZ39" s="42">
        <f t="shared" si="34"/>
        <v>0</v>
      </c>
      <c r="BA39" s="43">
        <f t="shared" si="35"/>
        <v>0</v>
      </c>
      <c r="BB39" s="54">
        <f t="shared" si="36"/>
        <v>0</v>
      </c>
      <c r="BC39" s="52">
        <f t="shared" si="37"/>
        <v>0</v>
      </c>
      <c r="BD39" s="43">
        <f t="shared" si="38"/>
        <v>0</v>
      </c>
      <c r="BE39" s="43">
        <f t="shared" si="39"/>
        <v>0</v>
      </c>
      <c r="BF39" s="54">
        <f t="shared" si="40"/>
        <v>0</v>
      </c>
    </row>
    <row r="40" spans="1:58" x14ac:dyDescent="0.35">
      <c r="A40" s="8"/>
      <c r="B40" s="8"/>
      <c r="C40" s="11">
        <f>Stundenplan!C40</f>
        <v>0</v>
      </c>
      <c r="D40" s="11">
        <f>Stundenplan!D40</f>
        <v>0</v>
      </c>
      <c r="E40" s="11">
        <f>Stundenplan!E40</f>
        <v>0</v>
      </c>
      <c r="F40" s="11">
        <f>Stundenplan!F40</f>
        <v>0</v>
      </c>
      <c r="G40" s="11">
        <f>Stundenplan!G40</f>
        <v>0</v>
      </c>
      <c r="H40" s="11">
        <f>Stundenplan!H40</f>
        <v>0</v>
      </c>
      <c r="I40" s="11">
        <f>Stundenplan!I40</f>
        <v>0</v>
      </c>
      <c r="J40" s="11">
        <f>Stundenplan!J40</f>
        <v>0</v>
      </c>
      <c r="K40" s="11">
        <f>Stundenplan!K40</f>
        <v>0</v>
      </c>
      <c r="L40" s="11">
        <f>Stundenplan!L40</f>
        <v>0</v>
      </c>
      <c r="P40" s="39"/>
      <c r="T40" s="39"/>
      <c r="V40" s="6"/>
      <c r="X40" s="6"/>
      <c r="Z40" s="6"/>
      <c r="AB40" s="6"/>
      <c r="AD40" s="42"/>
      <c r="AF40" s="6"/>
      <c r="AL40" s="39"/>
      <c r="AM40" s="48"/>
      <c r="AN40" s="49"/>
      <c r="AO40" s="49"/>
      <c r="AP40" s="50"/>
      <c r="AQ40" s="48"/>
      <c r="AR40" s="49"/>
      <c r="AS40" s="56"/>
      <c r="AT40" s="57"/>
      <c r="AU40" s="55"/>
      <c r="AV40" s="49"/>
      <c r="AW40" s="56"/>
      <c r="AX40" s="57"/>
      <c r="AY40" s="55"/>
      <c r="AZ40" s="49"/>
      <c r="BA40" s="56"/>
      <c r="BB40" s="57"/>
      <c r="BC40" s="55"/>
      <c r="BD40" s="56"/>
      <c r="BE40" s="56"/>
      <c r="BF40" s="57"/>
    </row>
    <row r="41" spans="1:58" x14ac:dyDescent="0.35">
      <c r="P41" s="3" t="s">
        <v>41</v>
      </c>
    </row>
    <row r="42" spans="1:58" x14ac:dyDescent="0.35">
      <c r="A42" s="42"/>
      <c r="B42" s="42"/>
      <c r="C42" s="43"/>
      <c r="D42" s="43"/>
      <c r="E42" s="43"/>
      <c r="F42" s="43"/>
      <c r="G42" s="43"/>
      <c r="H42" s="43"/>
      <c r="I42" s="43"/>
      <c r="J42" s="43"/>
      <c r="K42" s="43"/>
      <c r="L42" s="43"/>
      <c r="O42" s="3" t="s">
        <v>29</v>
      </c>
      <c r="T42" s="40">
        <f>SUM(T9:T40)</f>
        <v>0</v>
      </c>
      <c r="U42" s="40"/>
      <c r="V42" s="40"/>
      <c r="W42" s="40"/>
      <c r="X42" s="40">
        <f t="shared" ref="X42:AJ42" si="42">SUM(X9:X40)</f>
        <v>0</v>
      </c>
      <c r="Y42" s="40"/>
      <c r="Z42" s="40"/>
      <c r="AA42" s="40"/>
      <c r="AB42" s="40">
        <f t="shared" si="42"/>
        <v>0</v>
      </c>
      <c r="AC42" s="40"/>
      <c r="AD42" s="40"/>
      <c r="AE42" s="40"/>
      <c r="AF42" s="40">
        <f t="shared" si="42"/>
        <v>0</v>
      </c>
      <c r="AG42" s="40"/>
      <c r="AH42" s="40"/>
      <c r="AI42" s="40"/>
      <c r="AJ42" s="40">
        <f t="shared" si="42"/>
        <v>0</v>
      </c>
      <c r="AP42" s="40">
        <f>SUM(AP9:AP40)</f>
        <v>0</v>
      </c>
      <c r="AQ42" s="40"/>
      <c r="AR42" s="40"/>
      <c r="AS42" s="40"/>
      <c r="AT42" s="40">
        <f>SUM(AT9:AT40)</f>
        <v>0</v>
      </c>
      <c r="AU42" s="40"/>
      <c r="AV42" s="40"/>
      <c r="AW42" s="40"/>
      <c r="AX42" s="40">
        <f t="shared" ref="AX42:BF42" si="43">SUM(AX9:AX40)</f>
        <v>0</v>
      </c>
      <c r="AY42" s="40"/>
      <c r="AZ42" s="40"/>
      <c r="BA42" s="40"/>
      <c r="BB42" s="40">
        <f t="shared" si="43"/>
        <v>0</v>
      </c>
      <c r="BC42" s="40"/>
      <c r="BD42" s="40"/>
      <c r="BE42" s="40"/>
      <c r="BF42" s="40">
        <f t="shared" si="43"/>
        <v>0</v>
      </c>
    </row>
    <row r="43" spans="1:58" x14ac:dyDescent="0.35">
      <c r="A43" s="44"/>
      <c r="B43" s="43"/>
      <c r="C43" s="43"/>
      <c r="D43" s="43"/>
      <c r="E43" s="43"/>
      <c r="F43" s="43"/>
      <c r="G43" s="43"/>
      <c r="H43" s="43"/>
      <c r="I43" s="43"/>
      <c r="J43" s="43"/>
      <c r="K43" s="43"/>
      <c r="L43" s="43"/>
      <c r="O43" s="3" t="s">
        <v>30</v>
      </c>
      <c r="P43" s="58">
        <f>SUM(Q43:AJ43)</f>
        <v>0</v>
      </c>
      <c r="T43" s="51">
        <f>(HOUR(T42)*60+MINUTE(T42))/45</f>
        <v>0</v>
      </c>
      <c r="U43" s="41"/>
      <c r="V43" s="41"/>
      <c r="W43" s="41"/>
      <c r="X43" s="51">
        <f t="shared" ref="X43" si="44">(HOUR(X42)*60+MINUTE(X42))/45</f>
        <v>0</v>
      </c>
      <c r="Y43" s="51"/>
      <c r="Z43" s="51"/>
      <c r="AA43" s="51"/>
      <c r="AB43" s="51">
        <f t="shared" ref="AB43" si="45">(HOUR(AB42)*60+MINUTE(AB42))/45</f>
        <v>0</v>
      </c>
      <c r="AC43" s="51"/>
      <c r="AD43" s="51"/>
      <c r="AE43" s="51"/>
      <c r="AF43" s="51">
        <f t="shared" ref="AF43" si="46">(HOUR(AF42)*60+MINUTE(AF42))/45</f>
        <v>0</v>
      </c>
      <c r="AG43" s="51"/>
      <c r="AH43" s="51"/>
      <c r="AI43" s="51"/>
      <c r="AJ43" s="51">
        <f t="shared" ref="AJ43" si="47">(HOUR(AJ42)*60+MINUTE(AJ42))/45</f>
        <v>0</v>
      </c>
      <c r="AL43" s="58">
        <f>SUM(AM43:BF43)</f>
        <v>0</v>
      </c>
      <c r="AP43">
        <f>(HOUR(AP42)*60+MINUTE(AP42))/45</f>
        <v>0</v>
      </c>
      <c r="AT43">
        <f>(HOUR(AT42)*60+MINUTE(AT42))/45</f>
        <v>0</v>
      </c>
      <c r="AX43">
        <f>(HOUR(AX42)*60+MINUTE(AX42))/45</f>
        <v>0</v>
      </c>
      <c r="BB43">
        <f>(HOUR(BB42)*60+MINUTE(BB42))/45</f>
        <v>0</v>
      </c>
      <c r="BF43">
        <f>(HOUR(BF42)*60+MINUTE(BF42))/45</f>
        <v>0</v>
      </c>
    </row>
  </sheetData>
  <mergeCells count="15">
    <mergeCell ref="AU5:AX5"/>
    <mergeCell ref="AY5:BB5"/>
    <mergeCell ref="BC5:BF5"/>
    <mergeCell ref="U5:X5"/>
    <mergeCell ref="Y5:AB5"/>
    <mergeCell ref="AC5:AF5"/>
    <mergeCell ref="AG5:AJ5"/>
    <mergeCell ref="AM5:AP5"/>
    <mergeCell ref="AQ5:AT5"/>
    <mergeCell ref="Q5:T5"/>
    <mergeCell ref="C7:D7"/>
    <mergeCell ref="E7:F7"/>
    <mergeCell ref="G7:H7"/>
    <mergeCell ref="I7:J7"/>
    <mergeCell ref="K7:L7"/>
  </mergeCells>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WL!$B$32:$B$39</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topLeftCell="A4" zoomScaleNormal="100" workbookViewId="0">
      <selection activeCell="E53" sqref="E53"/>
    </sheetView>
  </sheetViews>
  <sheetFormatPr baseColWidth="10" defaultRowHeight="14.5" x14ac:dyDescent="0.35"/>
  <cols>
    <col min="1" max="1" width="8.1796875" style="3" customWidth="1"/>
    <col min="2" max="2" width="8.1796875" customWidth="1"/>
    <col min="3" max="12" width="9.7265625" customWidth="1"/>
    <col min="13" max="15" width="4.1796875" customWidth="1"/>
    <col min="16" max="16" width="8.1796875" style="3" customWidth="1"/>
    <col min="17" max="19" width="5.1796875" style="3" customWidth="1"/>
    <col min="20" max="20" width="10.1796875" style="3" customWidth="1"/>
    <col min="21" max="23" width="4.1796875" customWidth="1"/>
    <col min="24" max="24" width="8.1796875" customWidth="1"/>
    <col min="25" max="27" width="4.1796875" customWidth="1"/>
    <col min="28" max="28" width="8.1796875" customWidth="1"/>
    <col min="29" max="31" width="4.1796875" customWidth="1"/>
    <col min="32" max="32" width="8.1796875" customWidth="1"/>
    <col min="33" max="35" width="4.1796875" customWidth="1"/>
    <col min="36" max="36" width="8.1796875" customWidth="1"/>
    <col min="37" max="37" width="7.81640625" customWidth="1"/>
    <col min="38" max="38" width="8.1796875" customWidth="1"/>
    <col min="39" max="41" width="4.1796875" customWidth="1"/>
    <col min="42" max="42" width="8.1796875" customWidth="1"/>
    <col min="43" max="45" width="4.1796875" customWidth="1"/>
    <col min="46" max="46" width="8.1796875" customWidth="1"/>
    <col min="47" max="49" width="4.1796875" customWidth="1"/>
    <col min="50" max="50" width="8.1796875" customWidth="1"/>
    <col min="51" max="53" width="4.1796875" customWidth="1"/>
    <col min="54" max="54" width="8.1796875" customWidth="1"/>
    <col min="55" max="57" width="4.1796875" customWidth="1"/>
    <col min="58" max="58" width="8.1796875" customWidth="1"/>
  </cols>
  <sheetData>
    <row r="1" spans="1:58" x14ac:dyDescent="0.35">
      <c r="A1" s="3" t="str">
        <f>WL!A22</f>
        <v>lezione</v>
      </c>
    </row>
    <row r="5" spans="1:58" x14ac:dyDescent="0.35">
      <c r="Q5" s="254" t="str">
        <f>C7</f>
        <v>Lunedi</v>
      </c>
      <c r="R5" s="255"/>
      <c r="S5" s="255"/>
      <c r="T5" s="256"/>
      <c r="U5" s="254" t="str">
        <f>E7</f>
        <v>Martedi</v>
      </c>
      <c r="V5" s="255"/>
      <c r="W5" s="255"/>
      <c r="X5" s="256"/>
      <c r="Y5" s="254" t="str">
        <f>G7</f>
        <v>Mercoledì</v>
      </c>
      <c r="Z5" s="255"/>
      <c r="AA5" s="255"/>
      <c r="AB5" s="256"/>
      <c r="AC5" s="254" t="str">
        <f>I7</f>
        <v>Giovedi</v>
      </c>
      <c r="AD5" s="255"/>
      <c r="AE5" s="255"/>
      <c r="AF5" s="256"/>
      <c r="AG5" s="254" t="str">
        <f>K7</f>
        <v>Venerdi</v>
      </c>
      <c r="AH5" s="255"/>
      <c r="AI5" s="255"/>
      <c r="AJ5" s="256"/>
      <c r="AL5" s="3"/>
      <c r="AM5" s="254" t="str">
        <f>C7</f>
        <v>Lunedi</v>
      </c>
      <c r="AN5" s="255"/>
      <c r="AO5" s="255"/>
      <c r="AP5" s="256"/>
      <c r="AQ5" s="254" t="str">
        <f>E7</f>
        <v>Martedi</v>
      </c>
      <c r="AR5" s="255"/>
      <c r="AS5" s="255"/>
      <c r="AT5" s="256"/>
      <c r="AU5" s="254" t="str">
        <f>G7</f>
        <v>Mercoledì</v>
      </c>
      <c r="AV5" s="255"/>
      <c r="AW5" s="255"/>
      <c r="AX5" s="256"/>
      <c r="AY5" s="254" t="str">
        <f>I7</f>
        <v>Giovedi</v>
      </c>
      <c r="AZ5" s="255"/>
      <c r="BA5" s="255"/>
      <c r="BB5" s="256"/>
      <c r="BC5" s="254" t="str">
        <f>K7</f>
        <v>Venerdi</v>
      </c>
      <c r="BD5" s="255"/>
      <c r="BE5" s="255"/>
      <c r="BF5" s="256"/>
    </row>
    <row r="6" spans="1:58" x14ac:dyDescent="0.35">
      <c r="Q6" s="45" t="str">
        <f>$A$1</f>
        <v>lezione</v>
      </c>
      <c r="R6" s="45" t="str">
        <f t="shared" ref="R6:BD6" si="0">$A$1</f>
        <v>lezione</v>
      </c>
      <c r="S6" s="45"/>
      <c r="T6" s="45"/>
      <c r="U6" s="45" t="str">
        <f t="shared" si="0"/>
        <v>lezione</v>
      </c>
      <c r="V6" s="45" t="str">
        <f t="shared" si="0"/>
        <v>lezione</v>
      </c>
      <c r="W6" s="45"/>
      <c r="X6" s="45"/>
      <c r="Y6" s="45" t="str">
        <f t="shared" si="0"/>
        <v>lezione</v>
      </c>
      <c r="Z6" s="45" t="str">
        <f t="shared" si="0"/>
        <v>lezione</v>
      </c>
      <c r="AA6" s="45"/>
      <c r="AB6" s="45"/>
      <c r="AC6" s="45" t="str">
        <f t="shared" si="0"/>
        <v>lezione</v>
      </c>
      <c r="AD6" s="45" t="str">
        <f t="shared" si="0"/>
        <v>lezione</v>
      </c>
      <c r="AE6" s="45"/>
      <c r="AF6" s="45"/>
      <c r="AG6" s="45" t="str">
        <f t="shared" si="0"/>
        <v>lezione</v>
      </c>
      <c r="AH6" s="45" t="str">
        <f t="shared" si="0"/>
        <v>lezione</v>
      </c>
      <c r="AI6" s="45" t="str">
        <f t="shared" si="0"/>
        <v>lezione</v>
      </c>
      <c r="AJ6" s="45"/>
      <c r="AK6" s="45"/>
      <c r="AL6" s="45"/>
      <c r="AM6" s="45" t="str">
        <f t="shared" si="0"/>
        <v>lezione</v>
      </c>
      <c r="AN6" s="45" t="str">
        <f t="shared" si="0"/>
        <v>lezione</v>
      </c>
      <c r="AO6" s="45"/>
      <c r="AP6" s="45"/>
      <c r="AQ6" s="45" t="str">
        <f t="shared" si="0"/>
        <v>lezione</v>
      </c>
      <c r="AR6" s="45" t="str">
        <f t="shared" si="0"/>
        <v>lezione</v>
      </c>
      <c r="AS6" s="45"/>
      <c r="AT6" s="45"/>
      <c r="AU6" s="45" t="str">
        <f t="shared" si="0"/>
        <v>lezione</v>
      </c>
      <c r="AV6" s="45" t="str">
        <f t="shared" si="0"/>
        <v>lezione</v>
      </c>
      <c r="AW6" s="45"/>
      <c r="AX6" s="45"/>
      <c r="AY6" s="45" t="str">
        <f t="shared" si="0"/>
        <v>lezione</v>
      </c>
      <c r="AZ6" s="45" t="str">
        <f t="shared" si="0"/>
        <v>lezione</v>
      </c>
      <c r="BA6" s="45"/>
      <c r="BB6" s="45"/>
      <c r="BC6" s="45" t="str">
        <f t="shared" si="0"/>
        <v>lezione</v>
      </c>
      <c r="BD6" s="45" t="str">
        <f t="shared" si="0"/>
        <v>lezione</v>
      </c>
      <c r="BE6" s="45"/>
      <c r="BF6" s="45"/>
    </row>
    <row r="7" spans="1:58" x14ac:dyDescent="0.35">
      <c r="A7" s="3" t="s">
        <v>31</v>
      </c>
      <c r="B7" s="10" t="s">
        <v>10</v>
      </c>
      <c r="C7" s="253" t="str">
        <f>WL!A2</f>
        <v>Lunedi</v>
      </c>
      <c r="D7" s="253"/>
      <c r="E7" s="253" t="str">
        <f>WL!A3</f>
        <v>Martedi</v>
      </c>
      <c r="F7" s="253"/>
      <c r="G7" s="253" t="str">
        <f>WL!A4</f>
        <v>Mercoledì</v>
      </c>
      <c r="H7" s="253"/>
      <c r="I7" s="253" t="str">
        <f>WL!A5</f>
        <v>Giovedi</v>
      </c>
      <c r="J7" s="253"/>
      <c r="K7" s="253" t="str">
        <f>WL!A6</f>
        <v>Venerdi</v>
      </c>
      <c r="L7" s="253"/>
      <c r="Q7" s="48" t="str">
        <f>WL!$A$13</f>
        <v>Ins di classe</v>
      </c>
      <c r="R7" s="49" t="str">
        <f>WL!$A$13</f>
        <v>Ins di classe</v>
      </c>
      <c r="S7" s="49" t="s">
        <v>57</v>
      </c>
      <c r="T7" s="60" t="s">
        <v>28</v>
      </c>
      <c r="U7" s="55" t="str">
        <f>WL!$A$13</f>
        <v>Ins di classe</v>
      </c>
      <c r="V7" s="56" t="str">
        <f>WL!$A$13</f>
        <v>Ins di classe</v>
      </c>
      <c r="W7" s="56" t="str">
        <f>S7</f>
        <v>Res</v>
      </c>
      <c r="X7" s="61" t="str">
        <f>T7</f>
        <v>Dauer</v>
      </c>
      <c r="Y7" s="48" t="str">
        <f>WL!$A$13</f>
        <v>Ins di classe</v>
      </c>
      <c r="Z7" s="49" t="str">
        <f>WL!$A$13</f>
        <v>Ins di classe</v>
      </c>
      <c r="AA7" s="49" t="s">
        <v>57</v>
      </c>
      <c r="AB7" s="60" t="s">
        <v>28</v>
      </c>
      <c r="AC7" s="48" t="str">
        <f>WL!$A$13</f>
        <v>Ins di classe</v>
      </c>
      <c r="AD7" s="49" t="str">
        <f>WL!$A$13</f>
        <v>Ins di classe</v>
      </c>
      <c r="AE7" s="49" t="s">
        <v>57</v>
      </c>
      <c r="AF7" s="60" t="s">
        <v>28</v>
      </c>
      <c r="AG7" s="48" t="str">
        <f>WL!$A$13</f>
        <v>Ins di classe</v>
      </c>
      <c r="AH7" s="49" t="str">
        <f>WL!$A$13</f>
        <v>Ins di classe</v>
      </c>
      <c r="AI7" s="49" t="s">
        <v>57</v>
      </c>
      <c r="AJ7" s="60" t="s">
        <v>28</v>
      </c>
      <c r="AL7" s="3"/>
      <c r="AM7" s="48" t="str">
        <f>WL!$A$18</f>
        <v>Ins di materia</v>
      </c>
      <c r="AN7" s="48" t="str">
        <f>WL!$A$18</f>
        <v>Ins di materia</v>
      </c>
      <c r="AO7" s="49" t="s">
        <v>57</v>
      </c>
      <c r="AP7" s="60" t="s">
        <v>28</v>
      </c>
      <c r="AQ7" s="48" t="str">
        <f>WL!$A$18</f>
        <v>Ins di materia</v>
      </c>
      <c r="AR7" s="48" t="str">
        <f>WL!$A$18</f>
        <v>Ins di materia</v>
      </c>
      <c r="AS7" s="56" t="str">
        <f>AO7</f>
        <v>Res</v>
      </c>
      <c r="AT7" s="61" t="str">
        <f>AP7</f>
        <v>Dauer</v>
      </c>
      <c r="AU7" s="48" t="str">
        <f>WL!$A$18</f>
        <v>Ins di materia</v>
      </c>
      <c r="AV7" s="48" t="str">
        <f>WL!$A$18</f>
        <v>Ins di materia</v>
      </c>
      <c r="AW7" s="49" t="s">
        <v>57</v>
      </c>
      <c r="AX7" s="60" t="s">
        <v>28</v>
      </c>
      <c r="AY7" s="48" t="str">
        <f>WL!$A$18</f>
        <v>Ins di materia</v>
      </c>
      <c r="AZ7" s="48" t="str">
        <f>WL!$A$18</f>
        <v>Ins di materia</v>
      </c>
      <c r="BA7" s="49" t="s">
        <v>57</v>
      </c>
      <c r="BB7" s="60" t="s">
        <v>28</v>
      </c>
      <c r="BC7" s="48" t="str">
        <f>WL!$A$18</f>
        <v>Ins di materia</v>
      </c>
      <c r="BD7" s="48" t="str">
        <f>WL!$A$18</f>
        <v>Ins di materia</v>
      </c>
      <c r="BE7" s="49" t="s">
        <v>57</v>
      </c>
      <c r="BF7" s="60" t="s">
        <v>28</v>
      </c>
    </row>
    <row r="8" spans="1:58" s="3" customFormat="1" x14ac:dyDescent="0.35">
      <c r="A8" s="8"/>
      <c r="B8" s="8"/>
      <c r="C8" s="11" t="str">
        <f>Stundenplan!C8</f>
        <v>SI 1 (5 anni)</v>
      </c>
      <c r="D8" s="11" t="str">
        <f>Stundenplan!D8</f>
        <v>SI 2 (6 anni)</v>
      </c>
      <c r="E8" s="11" t="str">
        <f>Stundenplan!E8</f>
        <v>SI 1 (5 anni)</v>
      </c>
      <c r="F8" s="11" t="str">
        <f>Stundenplan!F8</f>
        <v>SI 2 (6 anni)</v>
      </c>
      <c r="G8" s="11" t="str">
        <f>Stundenplan!G8</f>
        <v>SI 1 (5 anni)</v>
      </c>
      <c r="H8" s="11" t="str">
        <f>Stundenplan!H8</f>
        <v>SI 2 (6 anni)</v>
      </c>
      <c r="I8" s="11" t="str">
        <f>Stundenplan!I8</f>
        <v>SI 1 (5 anni)</v>
      </c>
      <c r="J8" s="11" t="str">
        <f>Stundenplan!J8</f>
        <v>SI 2 (6 anni)</v>
      </c>
      <c r="K8" s="11" t="str">
        <f>Stundenplan!K8</f>
        <v>SI 1 (5 anni)</v>
      </c>
      <c r="L8" s="11" t="str">
        <f>Stundenplan!L8</f>
        <v>SI 2 (6 anni)</v>
      </c>
      <c r="P8" s="3" t="s">
        <v>28</v>
      </c>
      <c r="Q8" s="45"/>
      <c r="R8" s="42"/>
      <c r="S8" s="42"/>
      <c r="T8" s="46"/>
      <c r="U8" s="45"/>
      <c r="V8" s="42"/>
      <c r="W8" s="42"/>
      <c r="X8" s="46"/>
      <c r="Y8" s="45"/>
      <c r="Z8" s="42"/>
      <c r="AA8" s="42"/>
      <c r="AB8" s="46"/>
      <c r="AC8" s="45"/>
      <c r="AD8" s="42"/>
      <c r="AE8" s="42"/>
      <c r="AF8" s="46"/>
      <c r="AG8" s="45"/>
      <c r="AH8" s="42"/>
      <c r="AI8" s="42"/>
      <c r="AJ8" s="46"/>
      <c r="AL8" s="3" t="s">
        <v>28</v>
      </c>
      <c r="AM8" s="45"/>
      <c r="AN8" s="42"/>
      <c r="AO8" s="42"/>
      <c r="AP8" s="46"/>
      <c r="AQ8" s="45"/>
      <c r="AR8" s="42"/>
      <c r="AS8" s="42"/>
      <c r="AT8" s="46"/>
      <c r="AU8" s="45"/>
      <c r="AV8" s="42"/>
      <c r="AW8" s="42"/>
      <c r="AX8" s="46"/>
      <c r="AY8" s="45"/>
      <c r="AZ8" s="42"/>
      <c r="BA8" s="42"/>
      <c r="BB8" s="46"/>
      <c r="BC8" s="45"/>
      <c r="BD8" s="42"/>
      <c r="BE8" s="42"/>
      <c r="BF8" s="46"/>
    </row>
    <row r="9" spans="1:58" x14ac:dyDescent="0.35">
      <c r="A9" s="8">
        <f>Stundenplan!A9</f>
        <v>0.33402777777777781</v>
      </c>
      <c r="B9" s="8">
        <f>Stundenplan!B9</f>
        <v>0.34027777777777773</v>
      </c>
      <c r="C9" s="11" t="str">
        <f>Stundenplan!C9</f>
        <v>AZ SuS</v>
      </c>
      <c r="D9" s="11" t="str">
        <f>Stundenplan!D9</f>
        <v>AZ SuS</v>
      </c>
      <c r="E9" s="11" t="str">
        <f>Stundenplan!E9</f>
        <v>AZ SuS</v>
      </c>
      <c r="F9" s="11" t="str">
        <f>Stundenplan!F9</f>
        <v>AZ SuS</v>
      </c>
      <c r="G9" s="11" t="str">
        <f>Stundenplan!G9</f>
        <v>AZ SuS</v>
      </c>
      <c r="H9" s="11" t="str">
        <f>Stundenplan!H9</f>
        <v>AZ SuS</v>
      </c>
      <c r="I9" s="11" t="str">
        <f>Stundenplan!I9</f>
        <v>AZ SuS</v>
      </c>
      <c r="J9" s="11" t="str">
        <f>Stundenplan!J9</f>
        <v>AZ SuS</v>
      </c>
      <c r="K9" s="11" t="str">
        <f>Stundenplan!K9</f>
        <v>AZ SuS</v>
      </c>
      <c r="L9" s="11" t="str">
        <f>Stundenplan!L9</f>
        <v>AZ SuS</v>
      </c>
      <c r="P9" s="39">
        <f>(B9-A9)</f>
        <v>6.2499999999999223E-3</v>
      </c>
      <c r="Q9" s="45">
        <f>IF(AND(C9=$Q$6,C10=$Q$7),1,0)</f>
        <v>0</v>
      </c>
      <c r="R9" s="42">
        <f>IF(AND(D9=$R$6,D10=$R$7),1,0)</f>
        <v>0</v>
      </c>
      <c r="S9" s="42">
        <f>IF(OR(Q9=1,R9=1),1,0)</f>
        <v>0</v>
      </c>
      <c r="T9" s="47">
        <f>P9*S9</f>
        <v>0</v>
      </c>
      <c r="U9" s="52">
        <f>IF(AND(E9=$U$6,E10=$U$7),1,0)</f>
        <v>0</v>
      </c>
      <c r="V9" s="42">
        <f>IF(AND(F9=$V$6,F10=$V$7),1,0)</f>
        <v>0</v>
      </c>
      <c r="W9" s="43">
        <f>IF(OR(U9=1,V9=1),1,0)</f>
        <v>0</v>
      </c>
      <c r="X9" s="54">
        <f>W9*P9</f>
        <v>0</v>
      </c>
      <c r="Y9" s="52">
        <f>IF(AND(G9=$Y$6,G10=$Y$7),1,0)</f>
        <v>0</v>
      </c>
      <c r="Z9" s="42">
        <f>IF(AND(H9=$Z$6,H10=$Z$7),1,0)</f>
        <v>0</v>
      </c>
      <c r="AA9" s="43">
        <f>IF(OR(Y9=1,Z9=1),1,0)</f>
        <v>0</v>
      </c>
      <c r="AB9" s="54">
        <f>AA9*P9</f>
        <v>0</v>
      </c>
      <c r="AC9" s="52">
        <f>IF(AND(I9=$AC$6,I10=$AC$7),1,0)</f>
        <v>0</v>
      </c>
      <c r="AD9" s="42">
        <f>IF(AND(J9=$AD$6,J10=$AD$7),1,0)</f>
        <v>0</v>
      </c>
      <c r="AE9" s="43">
        <f>IF(OR(AC9=1,AD9=1),1,0)</f>
        <v>0</v>
      </c>
      <c r="AF9" s="54">
        <f>AE9*P9</f>
        <v>0</v>
      </c>
      <c r="AG9" s="52">
        <f>IF(AND(K9=$AG$6,K10=$AG$7),1,0)</f>
        <v>0</v>
      </c>
      <c r="AH9" s="43">
        <f>IF(AND(L9=$AH$6,L10=$AH$7),1,0)</f>
        <v>0</v>
      </c>
      <c r="AI9" s="43">
        <f>IF(OR(AG9=1,AH9=1),1,0)</f>
        <v>0</v>
      </c>
      <c r="AJ9" s="54">
        <f>AI9*P9</f>
        <v>0</v>
      </c>
      <c r="AL9" s="39">
        <f>P9</f>
        <v>6.2499999999999223E-3</v>
      </c>
      <c r="AM9" s="45">
        <f>IF(AND(C9=$AM$6,C10=$AM$7),1,0)</f>
        <v>0</v>
      </c>
      <c r="AN9" s="42">
        <f>IF(AND(D9=$AN$6,D10=$AN$7),1,0)</f>
        <v>0</v>
      </c>
      <c r="AO9" s="42">
        <f>IF(OR(AM9=1,AN9=1),1,0)</f>
        <v>0</v>
      </c>
      <c r="AP9" s="47">
        <f>AL9*AO9</f>
        <v>0</v>
      </c>
      <c r="AQ9" s="45">
        <f>IF(AND(E9=$AQ$6,E10=$AQ$7),1,0)</f>
        <v>0</v>
      </c>
      <c r="AR9" s="42">
        <f>IF(AND(F9=$AR$6,F10=$AR$7),1,0)</f>
        <v>0</v>
      </c>
      <c r="AS9" s="43">
        <f>IF(OR(AQ9=1,AR9=1),1,0)</f>
        <v>0</v>
      </c>
      <c r="AT9" s="54">
        <f>AS9*AL9</f>
        <v>0</v>
      </c>
      <c r="AU9" s="52">
        <f>IF(AND(G9=$AU$6,G10=$AU$7),1,0)</f>
        <v>0</v>
      </c>
      <c r="AV9" s="42">
        <f>IF(AND(H9=$AV$6,H10=$AV$7),1,0)</f>
        <v>0</v>
      </c>
      <c r="AW9" s="43">
        <f>IF(OR(AU9=1,AV9=1),1,0)</f>
        <v>0</v>
      </c>
      <c r="AX9" s="54">
        <f>AW9*AL9</f>
        <v>0</v>
      </c>
      <c r="AY9" s="52">
        <f>IF(AND(I9=$AY$6,I10=$AY$7),1,0)</f>
        <v>0</v>
      </c>
      <c r="AZ9" s="42">
        <f>IF(AND(J9=$AZ$6,J10=$AZ$7),1,0)</f>
        <v>0</v>
      </c>
      <c r="BA9" s="43">
        <f>IF(OR(AY9=1,AZ9=1),1,0)</f>
        <v>0</v>
      </c>
      <c r="BB9" s="54">
        <f>BA9*AL9</f>
        <v>0</v>
      </c>
      <c r="BC9" s="52">
        <f>IF(AND(K9=$BC$6,K10=$BC$7),1,0)</f>
        <v>0</v>
      </c>
      <c r="BD9" s="43">
        <f>IF(AND(L9=$BD$6,L10=$BD$7),1,0)</f>
        <v>0</v>
      </c>
      <c r="BE9" s="43">
        <f>IF(OR(BC9=1,BD9=1),1,0)</f>
        <v>0</v>
      </c>
      <c r="BF9" s="54">
        <f>BE9*AL9</f>
        <v>0</v>
      </c>
    </row>
    <row r="10" spans="1:58" x14ac:dyDescent="0.35">
      <c r="A10" s="8"/>
      <c r="B10" s="8"/>
      <c r="C10" s="11" t="str">
        <f>Stundenplan!C10</f>
        <v>KLP</v>
      </c>
      <c r="D10" s="11" t="str">
        <f>Stundenplan!D10</f>
        <v>KLP</v>
      </c>
      <c r="E10" s="11" t="str">
        <f>Stundenplan!E10</f>
        <v>KLP</v>
      </c>
      <c r="F10" s="11" t="str">
        <f>Stundenplan!F10</f>
        <v>KLP</v>
      </c>
      <c r="G10" s="11" t="str">
        <f>Stundenplan!G10</f>
        <v>KLP</v>
      </c>
      <c r="H10" s="11" t="str">
        <f>Stundenplan!H10</f>
        <v>KLP</v>
      </c>
      <c r="I10" s="11" t="str">
        <f>Stundenplan!I10</f>
        <v>KLP</v>
      </c>
      <c r="J10" s="11" t="str">
        <f>Stundenplan!J10</f>
        <v>KLP</v>
      </c>
      <c r="K10" s="11" t="str">
        <f>Stundenplan!K10</f>
        <v>KLP</v>
      </c>
      <c r="L10" s="11" t="str">
        <f>Stundenplan!L10</f>
        <v>KLP</v>
      </c>
      <c r="P10" s="39"/>
      <c r="Q10" s="45"/>
      <c r="R10" s="42"/>
      <c r="S10" s="42"/>
      <c r="T10" s="47"/>
      <c r="U10" s="52"/>
      <c r="V10" s="42"/>
      <c r="W10" s="43"/>
      <c r="X10" s="54"/>
      <c r="Y10" s="52"/>
      <c r="Z10" s="42"/>
      <c r="AA10" s="43"/>
      <c r="AB10" s="54"/>
      <c r="AC10" s="52"/>
      <c r="AD10" s="42"/>
      <c r="AE10" s="43"/>
      <c r="AF10" s="54"/>
      <c r="AG10" s="52"/>
      <c r="AH10" s="43"/>
      <c r="AI10" s="43"/>
      <c r="AJ10" s="54"/>
      <c r="AL10" s="39"/>
      <c r="AM10" s="45"/>
      <c r="AN10" s="42"/>
      <c r="AO10" s="42"/>
      <c r="AP10" s="47"/>
      <c r="AQ10" s="45"/>
      <c r="AR10" s="42"/>
      <c r="AS10" s="43"/>
      <c r="AT10" s="54"/>
      <c r="AU10" s="52"/>
      <c r="AV10" s="42"/>
      <c r="AW10" s="43"/>
      <c r="AX10" s="54"/>
      <c r="AY10" s="52"/>
      <c r="AZ10" s="42"/>
      <c r="BA10" s="43"/>
      <c r="BB10" s="54"/>
      <c r="BC10" s="52"/>
      <c r="BD10" s="43"/>
      <c r="BE10" s="43"/>
      <c r="BF10" s="54"/>
    </row>
    <row r="11" spans="1:58" x14ac:dyDescent="0.35">
      <c r="A11" s="8">
        <f>Stundenplan!A11</f>
        <v>0.34027777777777773</v>
      </c>
      <c r="B11" s="8">
        <f>Stundenplan!B11</f>
        <v>0.37152777777777773</v>
      </c>
      <c r="C11" s="11" t="str">
        <f>Stundenplan!C11</f>
        <v>Unt.</v>
      </c>
      <c r="D11" s="11" t="str">
        <f>Stundenplan!D11</f>
        <v>Unt.</v>
      </c>
      <c r="E11" s="11" t="str">
        <f>Stundenplan!E11</f>
        <v>Unt.</v>
      </c>
      <c r="F11" s="11" t="str">
        <f>Stundenplan!F11</f>
        <v>Unt.</v>
      </c>
      <c r="G11" s="11" t="str">
        <f>Stundenplan!G11</f>
        <v>Unt.</v>
      </c>
      <c r="H11" s="11" t="str">
        <f>Stundenplan!H11</f>
        <v>Unt.</v>
      </c>
      <c r="I11" s="11" t="str">
        <f>Stundenplan!I11</f>
        <v>Unt.</v>
      </c>
      <c r="J11" s="11" t="str">
        <f>Stundenplan!J11</f>
        <v>Unt.</v>
      </c>
      <c r="K11" s="11" t="str">
        <f>Stundenplan!K11</f>
        <v>Unt.</v>
      </c>
      <c r="L11" s="11" t="str">
        <f>Stundenplan!L11</f>
        <v>Unt.</v>
      </c>
      <c r="P11" s="39">
        <f t="shared" ref="P11:P39" si="1">B11-A11</f>
        <v>3.125E-2</v>
      </c>
      <c r="Q11" s="45">
        <f t="shared" ref="Q11:Q39" si="2">IF(AND(C11=$Q$6,C12=$Q$7),1,0)</f>
        <v>0</v>
      </c>
      <c r="R11" s="42">
        <f>IF(AND(D11=$R$6,D12=$R$7),1,0)</f>
        <v>0</v>
      </c>
      <c r="S11" s="42">
        <f t="shared" ref="S11:S39" si="3">IF(OR(Q11=1,R11=1),1,0)</f>
        <v>0</v>
      </c>
      <c r="T11" s="47">
        <f t="shared" ref="T11:T39" si="4">P11*S11</f>
        <v>0</v>
      </c>
      <c r="U11" s="52">
        <f t="shared" ref="U11:U39" si="5">IF(AND(E11=$U$6,E12=$U$7),1,0)</f>
        <v>0</v>
      </c>
      <c r="V11" s="42">
        <f t="shared" ref="V11:V39" si="6">IF(AND(F11=$V$6,F12=$V$7),1,0)</f>
        <v>0</v>
      </c>
      <c r="W11" s="43">
        <f t="shared" ref="W11:W39" si="7">IF(OR(U11=1,V11=1),1,0)</f>
        <v>0</v>
      </c>
      <c r="X11" s="54">
        <f t="shared" ref="X11:X39" si="8">W11*P11</f>
        <v>0</v>
      </c>
      <c r="Y11" s="52">
        <f t="shared" ref="Y11:Y39" si="9">IF(AND(G11=$Y$6,G12=$Y$7),1,0)</f>
        <v>0</v>
      </c>
      <c r="Z11" s="42">
        <f t="shared" ref="Z11:Z39" si="10">IF(AND(H11=$Z$6,H12=$Z$7),1,0)</f>
        <v>0</v>
      </c>
      <c r="AA11" s="43">
        <f t="shared" ref="AA11:AA39" si="11">IF(OR(Y11=1,Z11=1),1,0)</f>
        <v>0</v>
      </c>
      <c r="AB11" s="54">
        <f t="shared" ref="AB11:AB39" si="12">AA11*P11</f>
        <v>0</v>
      </c>
      <c r="AC11" s="52">
        <f t="shared" ref="AC11:AC39" si="13">IF(AND(I11=$AC$6,I12=$AC$7),1,0)</f>
        <v>0</v>
      </c>
      <c r="AD11" s="42">
        <f t="shared" ref="AD11:AD39" si="14">IF(AND(J11=$AD$6,J12=$AD$7),1,0)</f>
        <v>0</v>
      </c>
      <c r="AE11" s="43">
        <f t="shared" ref="AE11:AE39" si="15">IF(OR(AC11=1,AD11=1),1,0)</f>
        <v>0</v>
      </c>
      <c r="AF11" s="54">
        <f t="shared" ref="AF11:AF39" si="16">AE11*P11</f>
        <v>0</v>
      </c>
      <c r="AG11" s="52">
        <f t="shared" ref="AG11:AG39" si="17">IF(AND(K11=$AG$6,K12=$AG$7),1,0)</f>
        <v>0</v>
      </c>
      <c r="AH11" s="43">
        <f t="shared" ref="AH11:AH39" si="18">IF(AND(L11=$AH$6,L12=$AH$7),1,0)</f>
        <v>0</v>
      </c>
      <c r="AI11" s="43">
        <f t="shared" ref="AI11:AI39" si="19">IF(OR(AG11=1,AH11=1),1,0)</f>
        <v>0</v>
      </c>
      <c r="AJ11" s="54">
        <f t="shared" ref="AJ11:AJ39" si="20">AI11*P11</f>
        <v>0</v>
      </c>
      <c r="AL11" s="39">
        <f t="shared" ref="AL11:AL39" si="21">P11</f>
        <v>3.125E-2</v>
      </c>
      <c r="AM11" s="45">
        <f t="shared" ref="AM11:AM39" si="22">IF(AND(C11=$AM$6,C12=$AM$7),1,0)</f>
        <v>0</v>
      </c>
      <c r="AN11" s="42">
        <f t="shared" ref="AN11:AN39" si="23">IF(AND(D11=$AN$6,D12=$AN$7),1,0)</f>
        <v>0</v>
      </c>
      <c r="AO11" s="42">
        <f t="shared" ref="AO11:AO39" si="24">IF(OR(AM11=1,AN11=1),1,0)</f>
        <v>0</v>
      </c>
      <c r="AP11" s="47">
        <f t="shared" ref="AP11:AP39" si="25">AL11*AO11</f>
        <v>0</v>
      </c>
      <c r="AQ11" s="45">
        <f t="shared" ref="AQ11:AQ39" si="26">IF(AND(E11=$AQ$6,E12=$AQ$7),1,0)</f>
        <v>0</v>
      </c>
      <c r="AR11" s="42">
        <f t="shared" ref="AR11:AR39" si="27">IF(AND(F11=$AR$6,F12=$AR$7),1,0)</f>
        <v>0</v>
      </c>
      <c r="AS11" s="43">
        <f t="shared" ref="AS11:AS39" si="28">IF(OR(AQ11=1,AR11=1),1,0)</f>
        <v>0</v>
      </c>
      <c r="AT11" s="54">
        <f t="shared" ref="AT11:AT39" si="29">AS11*AL11</f>
        <v>0</v>
      </c>
      <c r="AU11" s="52">
        <f t="shared" ref="AU11:AU39" si="30">IF(AND(G11=$AU$6,G12=$AU$7),1,0)</f>
        <v>0</v>
      </c>
      <c r="AV11" s="42">
        <f t="shared" ref="AV11:AV39" si="31">IF(AND(H11=$AV$6,H12=$AV$7),1,0)</f>
        <v>0</v>
      </c>
      <c r="AW11" s="43">
        <f t="shared" ref="AW11:AW39" si="32">IF(OR(AU11=1,AV11=1),1,0)</f>
        <v>0</v>
      </c>
      <c r="AX11" s="54">
        <f t="shared" ref="AX11:AX39" si="33">AW11*AL11</f>
        <v>0</v>
      </c>
      <c r="AY11" s="52">
        <f t="shared" ref="AY11:AY39" si="34">IF(AND(I11=$AY$6,I12=$AY$7),1,0)</f>
        <v>0</v>
      </c>
      <c r="AZ11" s="42">
        <f t="shared" ref="AZ11:AZ39" si="35">IF(AND(J11=$AZ$6,J12=$AZ$7),1,0)</f>
        <v>0</v>
      </c>
      <c r="BA11" s="43">
        <f t="shared" ref="BA11:BA39" si="36">IF(OR(AY11=1,AZ11=1),1,0)</f>
        <v>0</v>
      </c>
      <c r="BB11" s="54">
        <f t="shared" ref="BB11:BB39" si="37">BA11*AL11</f>
        <v>0</v>
      </c>
      <c r="BC11" s="52">
        <f t="shared" ref="BC11:BC39" si="38">IF(AND(K11=$BC$6,K12=$BC$7),1,0)</f>
        <v>0</v>
      </c>
      <c r="BD11" s="43">
        <f t="shared" ref="BD11:BD39" si="39">IF(AND(L11=$BD$6,L12=$BD$7),1,0)</f>
        <v>0</v>
      </c>
      <c r="BE11" s="43">
        <f t="shared" ref="BE11:BE39" si="40">IF(OR(BC11=1,BD11=1),1,0)</f>
        <v>0</v>
      </c>
      <c r="BF11" s="54">
        <f t="shared" ref="BF11:BF39" si="41">BE11*AL11</f>
        <v>0</v>
      </c>
    </row>
    <row r="12" spans="1:58" x14ac:dyDescent="0.35">
      <c r="A12" s="8"/>
      <c r="B12" s="8"/>
      <c r="C12" s="11" t="str">
        <f>Stundenplan!C12</f>
        <v>KLP</v>
      </c>
      <c r="D12" s="11" t="str">
        <f>Stundenplan!D12</f>
        <v>KLP</v>
      </c>
      <c r="E12" s="11" t="str">
        <f>Stundenplan!E12</f>
        <v>KLP</v>
      </c>
      <c r="F12" s="11" t="str">
        <f>Stundenplan!F12</f>
        <v>KLP</v>
      </c>
      <c r="G12" s="11" t="str">
        <f>Stundenplan!G12</f>
        <v>FLP</v>
      </c>
      <c r="H12" s="11" t="str">
        <f>Stundenplan!H12</f>
        <v>KLP</v>
      </c>
      <c r="I12" s="11" t="str">
        <f>Stundenplan!I12</f>
        <v>KLP</v>
      </c>
      <c r="J12" s="11" t="str">
        <f>Stundenplan!J12</f>
        <v>KLP</v>
      </c>
      <c r="K12" s="11" t="str">
        <f>Stundenplan!K12</f>
        <v>KLP</v>
      </c>
      <c r="L12" s="11" t="str">
        <f>Stundenplan!L12</f>
        <v>KLP</v>
      </c>
      <c r="P12" s="39"/>
      <c r="Q12" s="45"/>
      <c r="R12" s="42"/>
      <c r="S12" s="42"/>
      <c r="T12" s="47"/>
      <c r="U12" s="52"/>
      <c r="V12" s="42"/>
      <c r="W12" s="43"/>
      <c r="X12" s="54"/>
      <c r="Y12" s="52"/>
      <c r="Z12" s="42"/>
      <c r="AA12" s="43"/>
      <c r="AB12" s="54"/>
      <c r="AC12" s="52"/>
      <c r="AD12" s="42"/>
      <c r="AE12" s="43"/>
      <c r="AF12" s="54"/>
      <c r="AG12" s="52"/>
      <c r="AH12" s="43"/>
      <c r="AI12" s="43"/>
      <c r="AJ12" s="54"/>
      <c r="AL12" s="39"/>
      <c r="AM12" s="45"/>
      <c r="AN12" s="42"/>
      <c r="AO12" s="42"/>
      <c r="AP12" s="47"/>
      <c r="AQ12" s="45"/>
      <c r="AR12" s="42"/>
      <c r="AS12" s="43"/>
      <c r="AT12" s="54"/>
      <c r="AU12" s="52"/>
      <c r="AV12" s="42"/>
      <c r="AW12" s="43"/>
      <c r="AX12" s="54"/>
      <c r="AY12" s="52"/>
      <c r="AZ12" s="42"/>
      <c r="BA12" s="43"/>
      <c r="BB12" s="54"/>
      <c r="BC12" s="52"/>
      <c r="BD12" s="43"/>
      <c r="BE12" s="43"/>
      <c r="BF12" s="54"/>
    </row>
    <row r="13" spans="1:58" x14ac:dyDescent="0.35">
      <c r="A13" s="8">
        <f>Stundenplan!A13</f>
        <v>0.375</v>
      </c>
      <c r="B13" s="8">
        <f>Stundenplan!B13</f>
        <v>0.40625</v>
      </c>
      <c r="C13" s="11" t="str">
        <f>Stundenplan!C13</f>
        <v>Unt.</v>
      </c>
      <c r="D13" s="11" t="str">
        <f>Stundenplan!D13</f>
        <v>Unt.</v>
      </c>
      <c r="E13" s="11" t="str">
        <f>Stundenplan!E13</f>
        <v>Wald</v>
      </c>
      <c r="F13" s="11" t="str">
        <f>Stundenplan!F13</f>
        <v>Wald</v>
      </c>
      <c r="G13" s="11" t="str">
        <f>Stundenplan!G13</f>
        <v>Unt.</v>
      </c>
      <c r="H13" s="11" t="str">
        <f>Stundenplan!H13</f>
        <v>Unt.</v>
      </c>
      <c r="I13" s="11" t="str">
        <f>Stundenplan!I13</f>
        <v>Unt.</v>
      </c>
      <c r="J13" s="11" t="str">
        <f>Stundenplan!J13</f>
        <v>Unt.</v>
      </c>
      <c r="K13" s="11" t="str">
        <f>Stundenplan!K13</f>
        <v>Unt.</v>
      </c>
      <c r="L13" s="11" t="str">
        <f>Stundenplan!L13</f>
        <v>Unt.</v>
      </c>
      <c r="P13" s="39">
        <f t="shared" si="1"/>
        <v>3.125E-2</v>
      </c>
      <c r="Q13" s="45">
        <f t="shared" si="2"/>
        <v>0</v>
      </c>
      <c r="R13" s="42">
        <f t="shared" ref="R13:R39" si="42">IF(AND(D13=$R$6,D14=$R$7),1,0)</f>
        <v>0</v>
      </c>
      <c r="S13" s="42">
        <f t="shared" si="3"/>
        <v>0</v>
      </c>
      <c r="T13" s="47">
        <f t="shared" si="4"/>
        <v>0</v>
      </c>
      <c r="U13" s="52">
        <f t="shared" si="5"/>
        <v>0</v>
      </c>
      <c r="V13" s="42">
        <f t="shared" si="6"/>
        <v>0</v>
      </c>
      <c r="W13" s="43">
        <f t="shared" si="7"/>
        <v>0</v>
      </c>
      <c r="X13" s="54">
        <f t="shared" si="8"/>
        <v>0</v>
      </c>
      <c r="Y13" s="52">
        <f t="shared" si="9"/>
        <v>0</v>
      </c>
      <c r="Z13" s="42">
        <f t="shared" si="10"/>
        <v>0</v>
      </c>
      <c r="AA13" s="43">
        <f t="shared" si="11"/>
        <v>0</v>
      </c>
      <c r="AB13" s="54">
        <f t="shared" si="12"/>
        <v>0</v>
      </c>
      <c r="AC13" s="52">
        <f t="shared" si="13"/>
        <v>0</v>
      </c>
      <c r="AD13" s="42">
        <f t="shared" si="14"/>
        <v>0</v>
      </c>
      <c r="AE13" s="43">
        <f t="shared" si="15"/>
        <v>0</v>
      </c>
      <c r="AF13" s="54">
        <f t="shared" si="16"/>
        <v>0</v>
      </c>
      <c r="AG13" s="52">
        <f t="shared" si="17"/>
        <v>0</v>
      </c>
      <c r="AH13" s="43">
        <f t="shared" si="18"/>
        <v>0</v>
      </c>
      <c r="AI13" s="43">
        <f t="shared" si="19"/>
        <v>0</v>
      </c>
      <c r="AJ13" s="54">
        <f t="shared" si="20"/>
        <v>0</v>
      </c>
      <c r="AL13" s="39">
        <f t="shared" si="21"/>
        <v>3.125E-2</v>
      </c>
      <c r="AM13" s="45">
        <f t="shared" si="22"/>
        <v>0</v>
      </c>
      <c r="AN13" s="42">
        <f t="shared" si="23"/>
        <v>0</v>
      </c>
      <c r="AO13" s="42">
        <f t="shared" si="24"/>
        <v>0</v>
      </c>
      <c r="AP13" s="47">
        <f t="shared" si="25"/>
        <v>0</v>
      </c>
      <c r="AQ13" s="45">
        <f t="shared" si="26"/>
        <v>0</v>
      </c>
      <c r="AR13" s="42">
        <f t="shared" si="27"/>
        <v>0</v>
      </c>
      <c r="AS13" s="43">
        <f t="shared" si="28"/>
        <v>0</v>
      </c>
      <c r="AT13" s="54">
        <f t="shared" si="29"/>
        <v>0</v>
      </c>
      <c r="AU13" s="52">
        <f t="shared" si="30"/>
        <v>0</v>
      </c>
      <c r="AV13" s="42">
        <f t="shared" si="31"/>
        <v>0</v>
      </c>
      <c r="AW13" s="43">
        <f t="shared" si="32"/>
        <v>0</v>
      </c>
      <c r="AX13" s="54">
        <f t="shared" si="33"/>
        <v>0</v>
      </c>
      <c r="AY13" s="52">
        <f t="shared" si="34"/>
        <v>0</v>
      </c>
      <c r="AZ13" s="42">
        <f t="shared" si="35"/>
        <v>0</v>
      </c>
      <c r="BA13" s="43">
        <f t="shared" si="36"/>
        <v>0</v>
      </c>
      <c r="BB13" s="54">
        <f t="shared" si="37"/>
        <v>0</v>
      </c>
      <c r="BC13" s="52">
        <f t="shared" si="38"/>
        <v>0</v>
      </c>
      <c r="BD13" s="43">
        <f t="shared" si="39"/>
        <v>0</v>
      </c>
      <c r="BE13" s="43">
        <f t="shared" si="40"/>
        <v>0</v>
      </c>
      <c r="BF13" s="54">
        <f t="shared" si="41"/>
        <v>0</v>
      </c>
    </row>
    <row r="14" spans="1:58" x14ac:dyDescent="0.35">
      <c r="A14" s="8"/>
      <c r="B14" s="8"/>
      <c r="C14" s="11" t="str">
        <f>Stundenplan!C14</f>
        <v>KLP</v>
      </c>
      <c r="D14" s="11" t="str">
        <f>Stundenplan!D14</f>
        <v>KLP</v>
      </c>
      <c r="E14" s="11" t="str">
        <f>Stundenplan!E14</f>
        <v>SA</v>
      </c>
      <c r="F14" s="11" t="str">
        <f>Stundenplan!F14</f>
        <v>KLP</v>
      </c>
      <c r="G14" s="11" t="str">
        <f>Stundenplan!G14</f>
        <v>KLP</v>
      </c>
      <c r="H14" s="11" t="str">
        <f>Stundenplan!H14</f>
        <v>SHP IFP</v>
      </c>
      <c r="I14" s="11" t="str">
        <f>Stundenplan!I14</f>
        <v>SHP ISS</v>
      </c>
      <c r="J14" s="11" t="str">
        <f>Stundenplan!J14</f>
        <v>KLP</v>
      </c>
      <c r="K14" s="11" t="str">
        <f>Stundenplan!K14</f>
        <v>SHP ISS</v>
      </c>
      <c r="L14" s="11" t="str">
        <f>Stundenplan!L14</f>
        <v>KLP</v>
      </c>
      <c r="P14" s="39"/>
      <c r="Q14" s="45"/>
      <c r="R14" s="42"/>
      <c r="S14" s="42"/>
      <c r="T14" s="47"/>
      <c r="U14" s="52"/>
      <c r="V14" s="42"/>
      <c r="W14" s="43"/>
      <c r="X14" s="54"/>
      <c r="Y14" s="52"/>
      <c r="Z14" s="42"/>
      <c r="AA14" s="43"/>
      <c r="AB14" s="54"/>
      <c r="AC14" s="52"/>
      <c r="AD14" s="42"/>
      <c r="AE14" s="43"/>
      <c r="AF14" s="54"/>
      <c r="AG14" s="52"/>
      <c r="AH14" s="43"/>
      <c r="AI14" s="43"/>
      <c r="AJ14" s="54"/>
      <c r="AL14" s="39"/>
      <c r="AM14" s="45"/>
      <c r="AN14" s="42"/>
      <c r="AO14" s="42"/>
      <c r="AP14" s="47"/>
      <c r="AQ14" s="45"/>
      <c r="AR14" s="42"/>
      <c r="AS14" s="43"/>
      <c r="AT14" s="54"/>
      <c r="AU14" s="52"/>
      <c r="AV14" s="42"/>
      <c r="AW14" s="43"/>
      <c r="AX14" s="54"/>
      <c r="AY14" s="52"/>
      <c r="AZ14" s="42"/>
      <c r="BA14" s="43"/>
      <c r="BB14" s="54"/>
      <c r="BC14" s="52"/>
      <c r="BD14" s="43"/>
      <c r="BE14" s="43"/>
      <c r="BF14" s="54"/>
    </row>
    <row r="15" spans="1:58" x14ac:dyDescent="0.35">
      <c r="A15" s="8">
        <f>Stundenplan!A15</f>
        <v>0.40625</v>
      </c>
      <c r="B15" s="8">
        <f>Stundenplan!B15</f>
        <v>0.41666666666666669</v>
      </c>
      <c r="C15" s="11" t="str">
        <f>Stundenplan!C15</f>
        <v>Pause</v>
      </c>
      <c r="D15" s="11" t="str">
        <f>Stundenplan!D15</f>
        <v>Pause</v>
      </c>
      <c r="E15" s="11" t="str">
        <f>Stundenplan!E15</f>
        <v>Pause</v>
      </c>
      <c r="F15" s="11" t="str">
        <f>Stundenplan!F15</f>
        <v>Pause</v>
      </c>
      <c r="G15" s="11" t="str">
        <f>Stundenplan!G15</f>
        <v>Pause</v>
      </c>
      <c r="H15" s="11" t="str">
        <f>Stundenplan!H15</f>
        <v>Pause</v>
      </c>
      <c r="I15" s="11" t="str">
        <f>Stundenplan!I15</f>
        <v>Pause</v>
      </c>
      <c r="J15" s="11" t="str">
        <f>Stundenplan!J15</f>
        <v>Pause</v>
      </c>
      <c r="K15" s="11" t="str">
        <f>Stundenplan!K15</f>
        <v>Pause</v>
      </c>
      <c r="L15" s="11" t="str">
        <f>Stundenplan!L15</f>
        <v>Pause</v>
      </c>
      <c r="P15" s="39">
        <f t="shared" si="1"/>
        <v>1.0416666666666685E-2</v>
      </c>
      <c r="Q15" s="45">
        <f t="shared" si="2"/>
        <v>0</v>
      </c>
      <c r="R15" s="42">
        <f t="shared" si="42"/>
        <v>0</v>
      </c>
      <c r="S15" s="42">
        <f t="shared" si="3"/>
        <v>0</v>
      </c>
      <c r="T15" s="47">
        <f t="shared" si="4"/>
        <v>0</v>
      </c>
      <c r="U15" s="52">
        <f t="shared" si="5"/>
        <v>0</v>
      </c>
      <c r="V15" s="42">
        <f t="shared" si="6"/>
        <v>0</v>
      </c>
      <c r="W15" s="43">
        <f t="shared" si="7"/>
        <v>0</v>
      </c>
      <c r="X15" s="54">
        <f t="shared" si="8"/>
        <v>0</v>
      </c>
      <c r="Y15" s="52">
        <f t="shared" si="9"/>
        <v>0</v>
      </c>
      <c r="Z15" s="42">
        <f t="shared" si="10"/>
        <v>0</v>
      </c>
      <c r="AA15" s="43">
        <f t="shared" si="11"/>
        <v>0</v>
      </c>
      <c r="AB15" s="54">
        <f t="shared" si="12"/>
        <v>0</v>
      </c>
      <c r="AC15" s="52">
        <f t="shared" si="13"/>
        <v>0</v>
      </c>
      <c r="AD15" s="42">
        <f t="shared" si="14"/>
        <v>0</v>
      </c>
      <c r="AE15" s="43">
        <f t="shared" si="15"/>
        <v>0</v>
      </c>
      <c r="AF15" s="54">
        <f t="shared" si="16"/>
        <v>0</v>
      </c>
      <c r="AG15" s="52">
        <f t="shared" si="17"/>
        <v>0</v>
      </c>
      <c r="AH15" s="43">
        <f t="shared" si="18"/>
        <v>0</v>
      </c>
      <c r="AI15" s="43">
        <f t="shared" si="19"/>
        <v>0</v>
      </c>
      <c r="AJ15" s="54">
        <f t="shared" si="20"/>
        <v>0</v>
      </c>
      <c r="AL15" s="39">
        <f t="shared" si="21"/>
        <v>1.0416666666666685E-2</v>
      </c>
      <c r="AM15" s="45">
        <f t="shared" si="22"/>
        <v>0</v>
      </c>
      <c r="AN15" s="42">
        <f t="shared" si="23"/>
        <v>0</v>
      </c>
      <c r="AO15" s="42">
        <f t="shared" si="24"/>
        <v>0</v>
      </c>
      <c r="AP15" s="47">
        <f t="shared" si="25"/>
        <v>0</v>
      </c>
      <c r="AQ15" s="45">
        <f t="shared" si="26"/>
        <v>0</v>
      </c>
      <c r="AR15" s="42">
        <f t="shared" si="27"/>
        <v>0</v>
      </c>
      <c r="AS15" s="43">
        <f t="shared" si="28"/>
        <v>0</v>
      </c>
      <c r="AT15" s="54">
        <f t="shared" si="29"/>
        <v>0</v>
      </c>
      <c r="AU15" s="52">
        <f t="shared" si="30"/>
        <v>0</v>
      </c>
      <c r="AV15" s="42">
        <f t="shared" si="31"/>
        <v>0</v>
      </c>
      <c r="AW15" s="43">
        <f t="shared" si="32"/>
        <v>0</v>
      </c>
      <c r="AX15" s="54">
        <f t="shared" si="33"/>
        <v>0</v>
      </c>
      <c r="AY15" s="52">
        <f t="shared" si="34"/>
        <v>0</v>
      </c>
      <c r="AZ15" s="42">
        <f t="shared" si="35"/>
        <v>0</v>
      </c>
      <c r="BA15" s="43">
        <f t="shared" si="36"/>
        <v>0</v>
      </c>
      <c r="BB15" s="54">
        <f t="shared" si="37"/>
        <v>0</v>
      </c>
      <c r="BC15" s="52">
        <f t="shared" si="38"/>
        <v>0</v>
      </c>
      <c r="BD15" s="43">
        <f t="shared" si="39"/>
        <v>0</v>
      </c>
      <c r="BE15" s="43">
        <f t="shared" si="40"/>
        <v>0</v>
      </c>
      <c r="BF15" s="54">
        <f t="shared" si="41"/>
        <v>0</v>
      </c>
    </row>
    <row r="16" spans="1:58" x14ac:dyDescent="0.35">
      <c r="A16" s="8"/>
      <c r="B16" s="8"/>
      <c r="C16" s="11" t="str">
        <f>Stundenplan!C16</f>
        <v>*</v>
      </c>
      <c r="D16" s="11" t="str">
        <f>Stundenplan!D16</f>
        <v>*</v>
      </c>
      <c r="E16" s="11" t="str">
        <f>Stundenplan!E16</f>
        <v>*</v>
      </c>
      <c r="F16" s="11" t="str">
        <f>Stundenplan!F16</f>
        <v>*</v>
      </c>
      <c r="G16" s="11" t="str">
        <f>Stundenplan!G16</f>
        <v>*</v>
      </c>
      <c r="H16" s="11" t="str">
        <f>Stundenplan!H16</f>
        <v>*</v>
      </c>
      <c r="I16" s="11" t="str">
        <f>Stundenplan!I16</f>
        <v>*</v>
      </c>
      <c r="J16" s="11" t="str">
        <f>Stundenplan!J16</f>
        <v>*</v>
      </c>
      <c r="K16" s="11" t="str">
        <f>Stundenplan!K16</f>
        <v>*</v>
      </c>
      <c r="L16" s="11" t="str">
        <f>Stundenplan!L16</f>
        <v>*</v>
      </c>
      <c r="P16" s="39"/>
      <c r="Q16" s="45"/>
      <c r="R16" s="42"/>
      <c r="S16" s="42"/>
      <c r="T16" s="47"/>
      <c r="U16" s="52"/>
      <c r="V16" s="42"/>
      <c r="W16" s="43"/>
      <c r="X16" s="54"/>
      <c r="Y16" s="52"/>
      <c r="Z16" s="42"/>
      <c r="AA16" s="43"/>
      <c r="AB16" s="54"/>
      <c r="AC16" s="52"/>
      <c r="AD16" s="42"/>
      <c r="AE16" s="43"/>
      <c r="AF16" s="54"/>
      <c r="AG16" s="52"/>
      <c r="AH16" s="43"/>
      <c r="AI16" s="43"/>
      <c r="AJ16" s="54"/>
      <c r="AL16" s="39"/>
      <c r="AM16" s="45"/>
      <c r="AN16" s="42"/>
      <c r="AO16" s="42"/>
      <c r="AP16" s="47"/>
      <c r="AQ16" s="45"/>
      <c r="AR16" s="42"/>
      <c r="AS16" s="43"/>
      <c r="AT16" s="54"/>
      <c r="AU16" s="52"/>
      <c r="AV16" s="42"/>
      <c r="AW16" s="43"/>
      <c r="AX16" s="54"/>
      <c r="AY16" s="52"/>
      <c r="AZ16" s="42"/>
      <c r="BA16" s="43"/>
      <c r="BB16" s="54"/>
      <c r="BC16" s="52"/>
      <c r="BD16" s="43"/>
      <c r="BE16" s="43"/>
      <c r="BF16" s="54"/>
    </row>
    <row r="17" spans="1:58" x14ac:dyDescent="0.35">
      <c r="A17" s="8">
        <f>Stundenplan!A17</f>
        <v>0.41666666666666669</v>
      </c>
      <c r="B17" s="8">
        <f>Stundenplan!B17</f>
        <v>0.44791666666666669</v>
      </c>
      <c r="C17" s="11" t="str">
        <f>Stundenplan!C17</f>
        <v>BS</v>
      </c>
      <c r="D17" s="11" t="str">
        <f>Stundenplan!D17</f>
        <v>BS</v>
      </c>
      <c r="E17" s="11" t="str">
        <f>Stundenplan!E17</f>
        <v>Wald</v>
      </c>
      <c r="F17" s="11" t="str">
        <f>Stundenplan!F17</f>
        <v>Wald</v>
      </c>
      <c r="G17" s="11" t="str">
        <f>Stundenplan!G17</f>
        <v>Unt.</v>
      </c>
      <c r="H17" s="11" t="str">
        <f>Stundenplan!H17</f>
        <v>Unt.</v>
      </c>
      <c r="I17" s="11" t="str">
        <f>Stundenplan!I17</f>
        <v>Unt.</v>
      </c>
      <c r="J17" s="11" t="str">
        <f>Stundenplan!J17</f>
        <v>Unt.</v>
      </c>
      <c r="K17" s="11" t="str">
        <f>Stundenplan!K17</f>
        <v>Unt.</v>
      </c>
      <c r="L17" s="11" t="str">
        <f>Stundenplan!L17</f>
        <v>Unt.</v>
      </c>
      <c r="P17" s="39">
        <f t="shared" si="1"/>
        <v>3.125E-2</v>
      </c>
      <c r="Q17" s="45">
        <f t="shared" si="2"/>
        <v>0</v>
      </c>
      <c r="R17" s="42">
        <f t="shared" si="42"/>
        <v>0</v>
      </c>
      <c r="S17" s="42">
        <f t="shared" si="3"/>
        <v>0</v>
      </c>
      <c r="T17" s="47">
        <f t="shared" si="4"/>
        <v>0</v>
      </c>
      <c r="U17" s="52">
        <f t="shared" si="5"/>
        <v>0</v>
      </c>
      <c r="V17" s="42">
        <f t="shared" si="6"/>
        <v>0</v>
      </c>
      <c r="W17" s="43">
        <f t="shared" si="7"/>
        <v>0</v>
      </c>
      <c r="X17" s="54">
        <f t="shared" si="8"/>
        <v>0</v>
      </c>
      <c r="Y17" s="52">
        <f t="shared" si="9"/>
        <v>0</v>
      </c>
      <c r="Z17" s="42">
        <f t="shared" si="10"/>
        <v>0</v>
      </c>
      <c r="AA17" s="43">
        <f t="shared" si="11"/>
        <v>0</v>
      </c>
      <c r="AB17" s="54">
        <f t="shared" si="12"/>
        <v>0</v>
      </c>
      <c r="AC17" s="52">
        <f t="shared" si="13"/>
        <v>0</v>
      </c>
      <c r="AD17" s="42">
        <f t="shared" si="14"/>
        <v>0</v>
      </c>
      <c r="AE17" s="43">
        <f t="shared" si="15"/>
        <v>0</v>
      </c>
      <c r="AF17" s="54">
        <f t="shared" si="16"/>
        <v>0</v>
      </c>
      <c r="AG17" s="52">
        <f t="shared" si="17"/>
        <v>0</v>
      </c>
      <c r="AH17" s="43">
        <f t="shared" si="18"/>
        <v>0</v>
      </c>
      <c r="AI17" s="43">
        <f t="shared" si="19"/>
        <v>0</v>
      </c>
      <c r="AJ17" s="54">
        <f t="shared" si="20"/>
        <v>0</v>
      </c>
      <c r="AL17" s="39">
        <f t="shared" si="21"/>
        <v>3.125E-2</v>
      </c>
      <c r="AM17" s="45">
        <f t="shared" si="22"/>
        <v>0</v>
      </c>
      <c r="AN17" s="42">
        <f t="shared" si="23"/>
        <v>0</v>
      </c>
      <c r="AO17" s="42">
        <f t="shared" si="24"/>
        <v>0</v>
      </c>
      <c r="AP17" s="47">
        <f t="shared" si="25"/>
        <v>0</v>
      </c>
      <c r="AQ17" s="45">
        <f t="shared" si="26"/>
        <v>0</v>
      </c>
      <c r="AR17" s="42">
        <f t="shared" si="27"/>
        <v>0</v>
      </c>
      <c r="AS17" s="43">
        <f t="shared" si="28"/>
        <v>0</v>
      </c>
      <c r="AT17" s="54">
        <f t="shared" si="29"/>
        <v>0</v>
      </c>
      <c r="AU17" s="52">
        <f t="shared" si="30"/>
        <v>0</v>
      </c>
      <c r="AV17" s="42">
        <f t="shared" si="31"/>
        <v>0</v>
      </c>
      <c r="AW17" s="43">
        <f t="shared" si="32"/>
        <v>0</v>
      </c>
      <c r="AX17" s="54">
        <f t="shared" si="33"/>
        <v>0</v>
      </c>
      <c r="AY17" s="52">
        <f t="shared" si="34"/>
        <v>0</v>
      </c>
      <c r="AZ17" s="42">
        <f t="shared" si="35"/>
        <v>0</v>
      </c>
      <c r="BA17" s="43">
        <f t="shared" si="36"/>
        <v>0</v>
      </c>
      <c r="BB17" s="54">
        <f t="shared" si="37"/>
        <v>0</v>
      </c>
      <c r="BC17" s="52">
        <f t="shared" si="38"/>
        <v>0</v>
      </c>
      <c r="BD17" s="43">
        <f t="shared" si="39"/>
        <v>0</v>
      </c>
      <c r="BE17" s="43">
        <f t="shared" si="40"/>
        <v>0</v>
      </c>
      <c r="BF17" s="54">
        <f t="shared" si="41"/>
        <v>0</v>
      </c>
    </row>
    <row r="18" spans="1:58" x14ac:dyDescent="0.35">
      <c r="A18" s="8"/>
      <c r="B18" s="8"/>
      <c r="C18" s="11" t="str">
        <f>Stundenplan!C18</f>
        <v>KLP</v>
      </c>
      <c r="D18" s="11" t="str">
        <f>Stundenplan!D18</f>
        <v>KLP</v>
      </c>
      <c r="E18" s="11" t="str">
        <f>Stundenplan!E18</f>
        <v>SA</v>
      </c>
      <c r="F18" s="11" t="str">
        <f>Stundenplan!F18</f>
        <v>KLP</v>
      </c>
      <c r="G18" s="11" t="str">
        <f>Stundenplan!G18</f>
        <v>KLP</v>
      </c>
      <c r="H18" s="11" t="str">
        <f>Stundenplan!H18</f>
        <v>SHP IFP</v>
      </c>
      <c r="I18" s="11" t="str">
        <f>Stundenplan!I18</f>
        <v>SHP ISS</v>
      </c>
      <c r="J18" s="11" t="str">
        <f>Stundenplan!J18</f>
        <v>KLP</v>
      </c>
      <c r="K18" s="11" t="str">
        <f>Stundenplan!K18</f>
        <v>SHP ISS</v>
      </c>
      <c r="L18" s="11" t="str">
        <f>Stundenplan!L18</f>
        <v>KLP</v>
      </c>
      <c r="P18" s="39"/>
      <c r="Q18" s="45"/>
      <c r="R18" s="42"/>
      <c r="S18" s="42"/>
      <c r="T18" s="47"/>
      <c r="U18" s="52"/>
      <c r="V18" s="42"/>
      <c r="W18" s="43"/>
      <c r="X18" s="54"/>
      <c r="Y18" s="52"/>
      <c r="Z18" s="42"/>
      <c r="AA18" s="43"/>
      <c r="AB18" s="54"/>
      <c r="AC18" s="52"/>
      <c r="AD18" s="42"/>
      <c r="AE18" s="43"/>
      <c r="AF18" s="54"/>
      <c r="AG18" s="52"/>
      <c r="AH18" s="43"/>
      <c r="AI18" s="43"/>
      <c r="AJ18" s="54"/>
      <c r="AL18" s="39"/>
      <c r="AM18" s="45"/>
      <c r="AN18" s="42"/>
      <c r="AO18" s="42"/>
      <c r="AP18" s="47"/>
      <c r="AQ18" s="45"/>
      <c r="AR18" s="42"/>
      <c r="AS18" s="43"/>
      <c r="AT18" s="54"/>
      <c r="AU18" s="52"/>
      <c r="AV18" s="42"/>
      <c r="AW18" s="43"/>
      <c r="AX18" s="54"/>
      <c r="AY18" s="52"/>
      <c r="AZ18" s="42"/>
      <c r="BA18" s="43"/>
      <c r="BB18" s="54"/>
      <c r="BC18" s="52"/>
      <c r="BD18" s="43"/>
      <c r="BE18" s="43"/>
      <c r="BF18" s="54"/>
    </row>
    <row r="19" spans="1:58" x14ac:dyDescent="0.35">
      <c r="A19" s="8">
        <f>Stundenplan!A19</f>
        <v>0.4548611111111111</v>
      </c>
      <c r="B19" s="8">
        <f>Stundenplan!B19</f>
        <v>0.4861111111111111</v>
      </c>
      <c r="C19" s="11" t="str">
        <f>Stundenplan!C19</f>
        <v>Unt.</v>
      </c>
      <c r="D19" s="11" t="str">
        <f>Stundenplan!D19</f>
        <v>Unt.</v>
      </c>
      <c r="E19" s="11" t="str">
        <f>Stundenplan!E19</f>
        <v>Unt.</v>
      </c>
      <c r="F19" s="11" t="str">
        <f>Stundenplan!F19</f>
        <v>Unt.</v>
      </c>
      <c r="G19" s="11" t="str">
        <f>Stundenplan!G19</f>
        <v>Unt.</v>
      </c>
      <c r="H19" s="11" t="str">
        <f>Stundenplan!H19</f>
        <v>Unt.</v>
      </c>
      <c r="I19" s="11" t="str">
        <f>Stundenplan!I19</f>
        <v>Unt.</v>
      </c>
      <c r="J19" s="11" t="str">
        <f>Stundenplan!J19</f>
        <v>Unt.</v>
      </c>
      <c r="K19" s="11" t="str">
        <f>Stundenplan!K19</f>
        <v>Unt.</v>
      </c>
      <c r="L19" s="11" t="str">
        <f>Stundenplan!L19</f>
        <v>Unt.</v>
      </c>
      <c r="P19" s="39">
        <f t="shared" si="1"/>
        <v>3.125E-2</v>
      </c>
      <c r="Q19" s="45">
        <f t="shared" si="2"/>
        <v>0</v>
      </c>
      <c r="R19" s="42">
        <f t="shared" si="42"/>
        <v>0</v>
      </c>
      <c r="S19" s="42">
        <f t="shared" si="3"/>
        <v>0</v>
      </c>
      <c r="T19" s="47">
        <f t="shared" si="4"/>
        <v>0</v>
      </c>
      <c r="U19" s="52">
        <f t="shared" si="5"/>
        <v>0</v>
      </c>
      <c r="V19" s="42">
        <f t="shared" si="6"/>
        <v>0</v>
      </c>
      <c r="W19" s="43">
        <f t="shared" si="7"/>
        <v>0</v>
      </c>
      <c r="X19" s="54">
        <f t="shared" si="8"/>
        <v>0</v>
      </c>
      <c r="Y19" s="52">
        <f t="shared" si="9"/>
        <v>0</v>
      </c>
      <c r="Z19" s="42">
        <f t="shared" si="10"/>
        <v>0</v>
      </c>
      <c r="AA19" s="43">
        <f t="shared" si="11"/>
        <v>0</v>
      </c>
      <c r="AB19" s="54">
        <f t="shared" si="12"/>
        <v>0</v>
      </c>
      <c r="AC19" s="52">
        <f t="shared" si="13"/>
        <v>0</v>
      </c>
      <c r="AD19" s="42">
        <f t="shared" si="14"/>
        <v>0</v>
      </c>
      <c r="AE19" s="43">
        <f t="shared" si="15"/>
        <v>0</v>
      </c>
      <c r="AF19" s="54">
        <f t="shared" si="16"/>
        <v>0</v>
      </c>
      <c r="AG19" s="52">
        <f t="shared" si="17"/>
        <v>0</v>
      </c>
      <c r="AH19" s="43">
        <f t="shared" si="18"/>
        <v>0</v>
      </c>
      <c r="AI19" s="43">
        <f t="shared" si="19"/>
        <v>0</v>
      </c>
      <c r="AJ19" s="54">
        <f t="shared" si="20"/>
        <v>0</v>
      </c>
      <c r="AL19" s="39">
        <f t="shared" si="21"/>
        <v>3.125E-2</v>
      </c>
      <c r="AM19" s="45">
        <f t="shared" si="22"/>
        <v>0</v>
      </c>
      <c r="AN19" s="42">
        <f t="shared" si="23"/>
        <v>0</v>
      </c>
      <c r="AO19" s="42">
        <f t="shared" si="24"/>
        <v>0</v>
      </c>
      <c r="AP19" s="47">
        <f t="shared" si="25"/>
        <v>0</v>
      </c>
      <c r="AQ19" s="45">
        <f t="shared" si="26"/>
        <v>0</v>
      </c>
      <c r="AR19" s="42">
        <f t="shared" si="27"/>
        <v>0</v>
      </c>
      <c r="AS19" s="43">
        <f t="shared" si="28"/>
        <v>0</v>
      </c>
      <c r="AT19" s="54">
        <f t="shared" si="29"/>
        <v>0</v>
      </c>
      <c r="AU19" s="52">
        <f t="shared" si="30"/>
        <v>0</v>
      </c>
      <c r="AV19" s="42">
        <f t="shared" si="31"/>
        <v>0</v>
      </c>
      <c r="AW19" s="43">
        <f t="shared" si="32"/>
        <v>0</v>
      </c>
      <c r="AX19" s="54">
        <f t="shared" si="33"/>
        <v>0</v>
      </c>
      <c r="AY19" s="52">
        <f t="shared" si="34"/>
        <v>0</v>
      </c>
      <c r="AZ19" s="42">
        <f t="shared" si="35"/>
        <v>0</v>
      </c>
      <c r="BA19" s="43">
        <f t="shared" si="36"/>
        <v>0</v>
      </c>
      <c r="BB19" s="54">
        <f t="shared" si="37"/>
        <v>0</v>
      </c>
      <c r="BC19" s="52">
        <f t="shared" si="38"/>
        <v>0</v>
      </c>
      <c r="BD19" s="43">
        <f t="shared" si="39"/>
        <v>0</v>
      </c>
      <c r="BE19" s="43">
        <f t="shared" si="40"/>
        <v>0</v>
      </c>
      <c r="BF19" s="54">
        <f t="shared" si="41"/>
        <v>0</v>
      </c>
    </row>
    <row r="20" spans="1:58" x14ac:dyDescent="0.35">
      <c r="A20" s="8"/>
      <c r="B20" s="8"/>
      <c r="C20" s="11" t="str">
        <f>Stundenplan!C20</f>
        <v>KLP</v>
      </c>
      <c r="D20" s="11" t="str">
        <f>Stundenplan!D20</f>
        <v>KLP</v>
      </c>
      <c r="E20" s="11" t="str">
        <f>Stundenplan!E20</f>
        <v>KLP</v>
      </c>
      <c r="F20" s="11" t="str">
        <f>Stundenplan!F20</f>
        <v>KLP</v>
      </c>
      <c r="G20" s="11" t="str">
        <f>Stundenplan!G20</f>
        <v>KLP</v>
      </c>
      <c r="H20" s="11" t="str">
        <f>Stundenplan!H20</f>
        <v>KLP</v>
      </c>
      <c r="I20" s="11" t="str">
        <f>Stundenplan!I20</f>
        <v>SHP ISS</v>
      </c>
      <c r="J20" s="11" t="str">
        <f>Stundenplan!J20</f>
        <v>KLP</v>
      </c>
      <c r="K20" s="11" t="str">
        <f>Stundenplan!K20</f>
        <v>SHP ISS</v>
      </c>
      <c r="L20" s="11" t="str">
        <f>Stundenplan!L20</f>
        <v>KLP</v>
      </c>
      <c r="P20" s="39"/>
      <c r="Q20" s="45"/>
      <c r="R20" s="42"/>
      <c r="S20" s="42"/>
      <c r="T20" s="47"/>
      <c r="U20" s="52"/>
      <c r="V20" s="42"/>
      <c r="W20" s="43"/>
      <c r="X20" s="54"/>
      <c r="Y20" s="52"/>
      <c r="Z20" s="42"/>
      <c r="AA20" s="43"/>
      <c r="AB20" s="54"/>
      <c r="AC20" s="52"/>
      <c r="AD20" s="42"/>
      <c r="AE20" s="43"/>
      <c r="AF20" s="54"/>
      <c r="AG20" s="52"/>
      <c r="AH20" s="43"/>
      <c r="AI20" s="43"/>
      <c r="AJ20" s="54"/>
      <c r="AL20" s="39"/>
      <c r="AM20" s="45"/>
      <c r="AN20" s="42"/>
      <c r="AO20" s="42"/>
      <c r="AP20" s="47"/>
      <c r="AQ20" s="45"/>
      <c r="AR20" s="42"/>
      <c r="AS20" s="43"/>
      <c r="AT20" s="54"/>
      <c r="AU20" s="52"/>
      <c r="AV20" s="42"/>
      <c r="AW20" s="43"/>
      <c r="AX20" s="54"/>
      <c r="AY20" s="52"/>
      <c r="AZ20" s="42"/>
      <c r="BA20" s="43"/>
      <c r="BB20" s="54"/>
      <c r="BC20" s="52"/>
      <c r="BD20" s="43"/>
      <c r="BE20" s="43"/>
      <c r="BF20" s="54"/>
    </row>
    <row r="21" spans="1:58" x14ac:dyDescent="0.35">
      <c r="A21" s="8">
        <f>Stundenplan!A21</f>
        <v>0.4861111111111111</v>
      </c>
      <c r="B21" s="8">
        <f>Stundenplan!B21</f>
        <v>0.48958333333333331</v>
      </c>
      <c r="C21" s="11">
        <f>Stundenplan!C21</f>
        <v>0</v>
      </c>
      <c r="D21" s="11">
        <f>Stundenplan!D21</f>
        <v>0</v>
      </c>
      <c r="E21" s="11">
        <f>Stundenplan!E21</f>
        <v>0</v>
      </c>
      <c r="F21" s="11">
        <f>Stundenplan!F21</f>
        <v>0</v>
      </c>
      <c r="G21" s="11">
        <f>Stundenplan!G21</f>
        <v>0</v>
      </c>
      <c r="H21" s="11">
        <f>Stundenplan!H21</f>
        <v>0</v>
      </c>
      <c r="I21" s="11">
        <f>Stundenplan!I21</f>
        <v>0</v>
      </c>
      <c r="J21" s="11">
        <f>Stundenplan!J21</f>
        <v>0</v>
      </c>
      <c r="K21" s="11">
        <f>Stundenplan!K21</f>
        <v>0</v>
      </c>
      <c r="L21" s="11">
        <f>Stundenplan!L21</f>
        <v>0</v>
      </c>
      <c r="P21" s="39">
        <f t="shared" si="1"/>
        <v>3.4722222222222099E-3</v>
      </c>
      <c r="Q21" s="45">
        <f t="shared" si="2"/>
        <v>0</v>
      </c>
      <c r="R21" s="42">
        <f t="shared" si="42"/>
        <v>0</v>
      </c>
      <c r="S21" s="42">
        <f t="shared" si="3"/>
        <v>0</v>
      </c>
      <c r="T21" s="47">
        <f t="shared" si="4"/>
        <v>0</v>
      </c>
      <c r="U21" s="52">
        <f t="shared" si="5"/>
        <v>0</v>
      </c>
      <c r="V21" s="42">
        <f t="shared" si="6"/>
        <v>0</v>
      </c>
      <c r="W21" s="43">
        <f t="shared" si="7"/>
        <v>0</v>
      </c>
      <c r="X21" s="54">
        <f t="shared" si="8"/>
        <v>0</v>
      </c>
      <c r="Y21" s="52">
        <f t="shared" si="9"/>
        <v>0</v>
      </c>
      <c r="Z21" s="42">
        <f t="shared" si="10"/>
        <v>0</v>
      </c>
      <c r="AA21" s="43">
        <f t="shared" si="11"/>
        <v>0</v>
      </c>
      <c r="AB21" s="54">
        <f t="shared" si="12"/>
        <v>0</v>
      </c>
      <c r="AC21" s="52">
        <f t="shared" si="13"/>
        <v>0</v>
      </c>
      <c r="AD21" s="42">
        <f t="shared" si="14"/>
        <v>0</v>
      </c>
      <c r="AE21" s="43">
        <f t="shared" si="15"/>
        <v>0</v>
      </c>
      <c r="AF21" s="54">
        <f t="shared" si="16"/>
        <v>0</v>
      </c>
      <c r="AG21" s="52">
        <f t="shared" si="17"/>
        <v>0</v>
      </c>
      <c r="AH21" s="43">
        <f t="shared" si="18"/>
        <v>0</v>
      </c>
      <c r="AI21" s="43">
        <f t="shared" si="19"/>
        <v>0</v>
      </c>
      <c r="AJ21" s="54">
        <f t="shared" si="20"/>
        <v>0</v>
      </c>
      <c r="AL21" s="39">
        <f t="shared" si="21"/>
        <v>3.4722222222222099E-3</v>
      </c>
      <c r="AM21" s="45">
        <f t="shared" si="22"/>
        <v>0</v>
      </c>
      <c r="AN21" s="42">
        <f t="shared" si="23"/>
        <v>0</v>
      </c>
      <c r="AO21" s="42">
        <f t="shared" si="24"/>
        <v>0</v>
      </c>
      <c r="AP21" s="47">
        <f t="shared" si="25"/>
        <v>0</v>
      </c>
      <c r="AQ21" s="45">
        <f t="shared" si="26"/>
        <v>0</v>
      </c>
      <c r="AR21" s="42">
        <f t="shared" si="27"/>
        <v>0</v>
      </c>
      <c r="AS21" s="43">
        <f t="shared" si="28"/>
        <v>0</v>
      </c>
      <c r="AT21" s="54">
        <f t="shared" si="29"/>
        <v>0</v>
      </c>
      <c r="AU21" s="52">
        <f t="shared" si="30"/>
        <v>0</v>
      </c>
      <c r="AV21" s="42">
        <f t="shared" si="31"/>
        <v>0</v>
      </c>
      <c r="AW21" s="43">
        <f t="shared" si="32"/>
        <v>0</v>
      </c>
      <c r="AX21" s="54">
        <f t="shared" si="33"/>
        <v>0</v>
      </c>
      <c r="AY21" s="52">
        <f t="shared" si="34"/>
        <v>0</v>
      </c>
      <c r="AZ21" s="42">
        <f t="shared" si="35"/>
        <v>0</v>
      </c>
      <c r="BA21" s="43">
        <f t="shared" si="36"/>
        <v>0</v>
      </c>
      <c r="BB21" s="54">
        <f t="shared" si="37"/>
        <v>0</v>
      </c>
      <c r="BC21" s="52">
        <f t="shared" si="38"/>
        <v>0</v>
      </c>
      <c r="BD21" s="43">
        <f t="shared" si="39"/>
        <v>0</v>
      </c>
      <c r="BE21" s="43">
        <f t="shared" si="40"/>
        <v>0</v>
      </c>
      <c r="BF21" s="54">
        <f t="shared" si="41"/>
        <v>0</v>
      </c>
    </row>
    <row r="22" spans="1:58" x14ac:dyDescent="0.35">
      <c r="A22" s="8"/>
      <c r="B22" s="8"/>
      <c r="C22" s="11">
        <f>Stundenplan!C22</f>
        <v>0</v>
      </c>
      <c r="D22" s="11">
        <f>Stundenplan!D22</f>
        <v>0</v>
      </c>
      <c r="E22" s="11">
        <f>Stundenplan!E22</f>
        <v>0</v>
      </c>
      <c r="F22" s="11">
        <f>Stundenplan!F22</f>
        <v>0</v>
      </c>
      <c r="G22" s="11">
        <f>Stundenplan!G22</f>
        <v>0</v>
      </c>
      <c r="H22" s="11">
        <f>Stundenplan!H22</f>
        <v>0</v>
      </c>
      <c r="I22" s="11">
        <f>Stundenplan!I22</f>
        <v>0</v>
      </c>
      <c r="J22" s="11">
        <f>Stundenplan!J22</f>
        <v>0</v>
      </c>
      <c r="K22" s="11">
        <f>Stundenplan!K22</f>
        <v>0</v>
      </c>
      <c r="L22" s="11">
        <f>Stundenplan!L22</f>
        <v>0</v>
      </c>
      <c r="P22" s="39"/>
      <c r="Q22" s="45"/>
      <c r="R22" s="42"/>
      <c r="S22" s="42"/>
      <c r="T22" s="47"/>
      <c r="U22" s="52"/>
      <c r="V22" s="42"/>
      <c r="W22" s="43"/>
      <c r="X22" s="54"/>
      <c r="Y22" s="52"/>
      <c r="Z22" s="42"/>
      <c r="AA22" s="43"/>
      <c r="AB22" s="54"/>
      <c r="AC22" s="52"/>
      <c r="AD22" s="42"/>
      <c r="AE22" s="43"/>
      <c r="AF22" s="54"/>
      <c r="AG22" s="52"/>
      <c r="AH22" s="43"/>
      <c r="AI22" s="43"/>
      <c r="AJ22" s="54"/>
      <c r="AL22" s="39"/>
      <c r="AM22" s="45"/>
      <c r="AN22" s="42"/>
      <c r="AO22" s="42"/>
      <c r="AP22" s="47"/>
      <c r="AQ22" s="45"/>
      <c r="AR22" s="42"/>
      <c r="AS22" s="43"/>
      <c r="AT22" s="54"/>
      <c r="AU22" s="52"/>
      <c r="AV22" s="42"/>
      <c r="AW22" s="43"/>
      <c r="AX22" s="54"/>
      <c r="AY22" s="52"/>
      <c r="AZ22" s="42"/>
      <c r="BA22" s="43"/>
      <c r="BB22" s="54"/>
      <c r="BC22" s="52"/>
      <c r="BD22" s="43"/>
      <c r="BE22" s="43"/>
      <c r="BF22" s="54"/>
    </row>
    <row r="23" spans="1:58" x14ac:dyDescent="0.35">
      <c r="A23" s="8">
        <f>Stundenplan!A23</f>
        <v>0.48958333333333331</v>
      </c>
      <c r="B23" s="8">
        <f>Stundenplan!B23</f>
        <v>0.52083333333333337</v>
      </c>
      <c r="C23" s="11" t="str">
        <f>Stundenplan!C23</f>
        <v>Mittag</v>
      </c>
      <c r="D23" s="11" t="str">
        <f>Stundenplan!D23</f>
        <v>Mittag</v>
      </c>
      <c r="E23" s="11" t="str">
        <f>Stundenplan!E23</f>
        <v>Mittag</v>
      </c>
      <c r="F23" s="11" t="str">
        <f>Stundenplan!F23</f>
        <v>Mittag</v>
      </c>
      <c r="G23" s="11" t="str">
        <f>Stundenplan!G23</f>
        <v>Mittag</v>
      </c>
      <c r="H23" s="11" t="str">
        <f>Stundenplan!H23</f>
        <v>Mittag</v>
      </c>
      <c r="I23" s="11" t="str">
        <f>Stundenplan!I23</f>
        <v>Mittag</v>
      </c>
      <c r="J23" s="11" t="str">
        <f>Stundenplan!J23</f>
        <v>Mittag</v>
      </c>
      <c r="K23" s="11" t="str">
        <f>Stundenplan!K23</f>
        <v>Mittag</v>
      </c>
      <c r="L23" s="11" t="str">
        <f>Stundenplan!L23</f>
        <v>Mittag</v>
      </c>
      <c r="P23" s="39">
        <f t="shared" si="1"/>
        <v>3.1250000000000056E-2</v>
      </c>
      <c r="Q23" s="45">
        <f t="shared" si="2"/>
        <v>0</v>
      </c>
      <c r="R23" s="42">
        <f t="shared" si="42"/>
        <v>0</v>
      </c>
      <c r="S23" s="42">
        <f t="shared" si="3"/>
        <v>0</v>
      </c>
      <c r="T23" s="47">
        <f t="shared" si="4"/>
        <v>0</v>
      </c>
      <c r="U23" s="52">
        <f t="shared" si="5"/>
        <v>0</v>
      </c>
      <c r="V23" s="42">
        <f t="shared" si="6"/>
        <v>0</v>
      </c>
      <c r="W23" s="43">
        <f t="shared" si="7"/>
        <v>0</v>
      </c>
      <c r="X23" s="54">
        <f t="shared" si="8"/>
        <v>0</v>
      </c>
      <c r="Y23" s="52">
        <f t="shared" si="9"/>
        <v>0</v>
      </c>
      <c r="Z23" s="42">
        <f t="shared" si="10"/>
        <v>0</v>
      </c>
      <c r="AA23" s="43">
        <f t="shared" si="11"/>
        <v>0</v>
      </c>
      <c r="AB23" s="54">
        <f t="shared" si="12"/>
        <v>0</v>
      </c>
      <c r="AC23" s="52">
        <f t="shared" si="13"/>
        <v>0</v>
      </c>
      <c r="AD23" s="42">
        <f t="shared" si="14"/>
        <v>0</v>
      </c>
      <c r="AE23" s="43">
        <f t="shared" si="15"/>
        <v>0</v>
      </c>
      <c r="AF23" s="54">
        <f t="shared" si="16"/>
        <v>0</v>
      </c>
      <c r="AG23" s="52">
        <f t="shared" si="17"/>
        <v>0</v>
      </c>
      <c r="AH23" s="43">
        <f t="shared" si="18"/>
        <v>0</v>
      </c>
      <c r="AI23" s="43">
        <f t="shared" si="19"/>
        <v>0</v>
      </c>
      <c r="AJ23" s="54">
        <f t="shared" si="20"/>
        <v>0</v>
      </c>
      <c r="AL23" s="39">
        <f t="shared" si="21"/>
        <v>3.1250000000000056E-2</v>
      </c>
      <c r="AM23" s="45">
        <f t="shared" si="22"/>
        <v>0</v>
      </c>
      <c r="AN23" s="42">
        <f t="shared" si="23"/>
        <v>0</v>
      </c>
      <c r="AO23" s="42">
        <f t="shared" si="24"/>
        <v>0</v>
      </c>
      <c r="AP23" s="47">
        <f t="shared" si="25"/>
        <v>0</v>
      </c>
      <c r="AQ23" s="45">
        <f t="shared" si="26"/>
        <v>0</v>
      </c>
      <c r="AR23" s="42">
        <f t="shared" si="27"/>
        <v>0</v>
      </c>
      <c r="AS23" s="43">
        <f t="shared" si="28"/>
        <v>0</v>
      </c>
      <c r="AT23" s="54">
        <f t="shared" si="29"/>
        <v>0</v>
      </c>
      <c r="AU23" s="52">
        <f t="shared" si="30"/>
        <v>0</v>
      </c>
      <c r="AV23" s="42">
        <f t="shared" si="31"/>
        <v>0</v>
      </c>
      <c r="AW23" s="43">
        <f t="shared" si="32"/>
        <v>0</v>
      </c>
      <c r="AX23" s="54">
        <f t="shared" si="33"/>
        <v>0</v>
      </c>
      <c r="AY23" s="52">
        <f t="shared" si="34"/>
        <v>0</v>
      </c>
      <c r="AZ23" s="42">
        <f t="shared" si="35"/>
        <v>0</v>
      </c>
      <c r="BA23" s="43">
        <f t="shared" si="36"/>
        <v>0</v>
      </c>
      <c r="BB23" s="54">
        <f t="shared" si="37"/>
        <v>0</v>
      </c>
      <c r="BC23" s="52">
        <f t="shared" si="38"/>
        <v>0</v>
      </c>
      <c r="BD23" s="43">
        <f t="shared" si="39"/>
        <v>0</v>
      </c>
      <c r="BE23" s="43">
        <f t="shared" si="40"/>
        <v>0</v>
      </c>
      <c r="BF23" s="54">
        <f t="shared" si="41"/>
        <v>0</v>
      </c>
    </row>
    <row r="24" spans="1:58" x14ac:dyDescent="0.35">
      <c r="A24" s="8"/>
      <c r="B24" s="8"/>
      <c r="C24" s="11" t="str">
        <f>Stundenplan!C24</f>
        <v>*</v>
      </c>
      <c r="D24" s="11" t="str">
        <f>Stundenplan!D24</f>
        <v>*</v>
      </c>
      <c r="E24" s="11" t="str">
        <f>Stundenplan!E24</f>
        <v>*</v>
      </c>
      <c r="F24" s="11" t="str">
        <f>Stundenplan!F24</f>
        <v>*</v>
      </c>
      <c r="G24" s="11" t="str">
        <f>Stundenplan!G24</f>
        <v>*</v>
      </c>
      <c r="H24" s="11" t="str">
        <f>Stundenplan!H24</f>
        <v>*</v>
      </c>
      <c r="I24" s="11" t="str">
        <f>Stundenplan!I24</f>
        <v>*</v>
      </c>
      <c r="J24" s="11" t="str">
        <f>Stundenplan!J24</f>
        <v>*</v>
      </c>
      <c r="K24" s="11" t="str">
        <f>Stundenplan!K24</f>
        <v>*</v>
      </c>
      <c r="L24" s="11" t="str">
        <f>Stundenplan!L24</f>
        <v>*</v>
      </c>
      <c r="P24" s="39"/>
      <c r="Q24" s="45"/>
      <c r="R24" s="42"/>
      <c r="S24" s="42"/>
      <c r="T24" s="47"/>
      <c r="U24" s="52"/>
      <c r="V24" s="42"/>
      <c r="W24" s="43"/>
      <c r="X24" s="54"/>
      <c r="Y24" s="52"/>
      <c r="Z24" s="42"/>
      <c r="AA24" s="43"/>
      <c r="AB24" s="54"/>
      <c r="AC24" s="52"/>
      <c r="AD24" s="42"/>
      <c r="AE24" s="43"/>
      <c r="AF24" s="54"/>
      <c r="AG24" s="52"/>
      <c r="AH24" s="43"/>
      <c r="AI24" s="43"/>
      <c r="AJ24" s="54"/>
      <c r="AL24" s="39"/>
      <c r="AM24" s="45"/>
      <c r="AN24" s="42"/>
      <c r="AO24" s="42"/>
      <c r="AP24" s="47"/>
      <c r="AQ24" s="45"/>
      <c r="AR24" s="42"/>
      <c r="AS24" s="43"/>
      <c r="AT24" s="54"/>
      <c r="AU24" s="52"/>
      <c r="AV24" s="42"/>
      <c r="AW24" s="43"/>
      <c r="AX24" s="54"/>
      <c r="AY24" s="52"/>
      <c r="AZ24" s="42"/>
      <c r="BA24" s="43"/>
      <c r="BB24" s="54"/>
      <c r="BC24" s="52"/>
      <c r="BD24" s="43"/>
      <c r="BE24" s="43"/>
      <c r="BF24" s="54"/>
    </row>
    <row r="25" spans="1:58" x14ac:dyDescent="0.35">
      <c r="A25" s="8">
        <f>Stundenplan!A25</f>
        <v>0.52083333333333337</v>
      </c>
      <c r="B25" s="8">
        <f>Stundenplan!B25</f>
        <v>0.55208333333333337</v>
      </c>
      <c r="C25" s="11" t="str">
        <f>Stundenplan!C25</f>
        <v>*</v>
      </c>
      <c r="D25" s="11" t="str">
        <f>Stundenplan!D25</f>
        <v>*</v>
      </c>
      <c r="E25" s="11" t="str">
        <f>Stundenplan!E25</f>
        <v>*</v>
      </c>
      <c r="F25" s="11" t="str">
        <f>Stundenplan!F25</f>
        <v>*</v>
      </c>
      <c r="G25" s="11" t="str">
        <f>Stundenplan!G25</f>
        <v>*</v>
      </c>
      <c r="H25" s="11" t="str">
        <f>Stundenplan!H25</f>
        <v>*</v>
      </c>
      <c r="I25" s="11" t="str">
        <f>Stundenplan!I25</f>
        <v>*</v>
      </c>
      <c r="J25" s="11" t="str">
        <f>Stundenplan!J25</f>
        <v>*</v>
      </c>
      <c r="K25" s="11" t="str">
        <f>Stundenplan!K25</f>
        <v>*</v>
      </c>
      <c r="L25" s="11" t="str">
        <f>Stundenplan!L25</f>
        <v>*</v>
      </c>
      <c r="P25" s="39">
        <f t="shared" si="1"/>
        <v>3.125E-2</v>
      </c>
      <c r="Q25" s="45">
        <f t="shared" si="2"/>
        <v>0</v>
      </c>
      <c r="R25" s="42">
        <f t="shared" si="42"/>
        <v>0</v>
      </c>
      <c r="S25" s="42">
        <f t="shared" si="3"/>
        <v>0</v>
      </c>
      <c r="T25" s="47">
        <f t="shared" si="4"/>
        <v>0</v>
      </c>
      <c r="U25" s="52">
        <f t="shared" si="5"/>
        <v>0</v>
      </c>
      <c r="V25" s="42">
        <f t="shared" si="6"/>
        <v>0</v>
      </c>
      <c r="W25" s="43">
        <f t="shared" si="7"/>
        <v>0</v>
      </c>
      <c r="X25" s="54">
        <f t="shared" si="8"/>
        <v>0</v>
      </c>
      <c r="Y25" s="52">
        <f t="shared" si="9"/>
        <v>0</v>
      </c>
      <c r="Z25" s="42">
        <f t="shared" si="10"/>
        <v>0</v>
      </c>
      <c r="AA25" s="43">
        <f t="shared" si="11"/>
        <v>0</v>
      </c>
      <c r="AB25" s="54">
        <f t="shared" si="12"/>
        <v>0</v>
      </c>
      <c r="AC25" s="52">
        <f t="shared" si="13"/>
        <v>0</v>
      </c>
      <c r="AD25" s="42">
        <f t="shared" si="14"/>
        <v>0</v>
      </c>
      <c r="AE25" s="43">
        <f t="shared" si="15"/>
        <v>0</v>
      </c>
      <c r="AF25" s="54">
        <f t="shared" si="16"/>
        <v>0</v>
      </c>
      <c r="AG25" s="52">
        <f t="shared" si="17"/>
        <v>0</v>
      </c>
      <c r="AH25" s="43">
        <f t="shared" si="18"/>
        <v>0</v>
      </c>
      <c r="AI25" s="43">
        <f t="shared" si="19"/>
        <v>0</v>
      </c>
      <c r="AJ25" s="54">
        <f t="shared" si="20"/>
        <v>0</v>
      </c>
      <c r="AL25" s="39">
        <f t="shared" si="21"/>
        <v>3.125E-2</v>
      </c>
      <c r="AM25" s="45">
        <f t="shared" si="22"/>
        <v>0</v>
      </c>
      <c r="AN25" s="42">
        <f t="shared" si="23"/>
        <v>0</v>
      </c>
      <c r="AO25" s="42">
        <f t="shared" si="24"/>
        <v>0</v>
      </c>
      <c r="AP25" s="47">
        <f t="shared" si="25"/>
        <v>0</v>
      </c>
      <c r="AQ25" s="45">
        <f t="shared" si="26"/>
        <v>0</v>
      </c>
      <c r="AR25" s="42">
        <f t="shared" si="27"/>
        <v>0</v>
      </c>
      <c r="AS25" s="43">
        <f t="shared" si="28"/>
        <v>0</v>
      </c>
      <c r="AT25" s="54">
        <f t="shared" si="29"/>
        <v>0</v>
      </c>
      <c r="AU25" s="52">
        <f t="shared" si="30"/>
        <v>0</v>
      </c>
      <c r="AV25" s="42">
        <f t="shared" si="31"/>
        <v>0</v>
      </c>
      <c r="AW25" s="43">
        <f t="shared" si="32"/>
        <v>0</v>
      </c>
      <c r="AX25" s="54">
        <f t="shared" si="33"/>
        <v>0</v>
      </c>
      <c r="AY25" s="52">
        <f t="shared" si="34"/>
        <v>0</v>
      </c>
      <c r="AZ25" s="42">
        <f t="shared" si="35"/>
        <v>0</v>
      </c>
      <c r="BA25" s="43">
        <f t="shared" si="36"/>
        <v>0</v>
      </c>
      <c r="BB25" s="54">
        <f t="shared" si="37"/>
        <v>0</v>
      </c>
      <c r="BC25" s="52">
        <f t="shared" si="38"/>
        <v>0</v>
      </c>
      <c r="BD25" s="43">
        <f t="shared" si="39"/>
        <v>0</v>
      </c>
      <c r="BE25" s="43">
        <f t="shared" si="40"/>
        <v>0</v>
      </c>
      <c r="BF25" s="54">
        <f t="shared" si="41"/>
        <v>0</v>
      </c>
    </row>
    <row r="26" spans="1:58" x14ac:dyDescent="0.35">
      <c r="A26" s="8"/>
      <c r="B26" s="8"/>
      <c r="C26" s="11" t="str">
        <f>Stundenplan!C26</f>
        <v>*</v>
      </c>
      <c r="D26" s="11" t="str">
        <f>Stundenplan!D26</f>
        <v>*</v>
      </c>
      <c r="E26" s="11" t="str">
        <f>Stundenplan!E26</f>
        <v>*</v>
      </c>
      <c r="F26" s="11" t="str">
        <f>Stundenplan!F26</f>
        <v>*</v>
      </c>
      <c r="G26" s="11" t="str">
        <f>Stundenplan!G26</f>
        <v>*</v>
      </c>
      <c r="H26" s="11" t="str">
        <f>Stundenplan!H26</f>
        <v>*</v>
      </c>
      <c r="I26" s="11" t="str">
        <f>Stundenplan!I26</f>
        <v>*</v>
      </c>
      <c r="J26" s="11" t="str">
        <f>Stundenplan!J26</f>
        <v>*</v>
      </c>
      <c r="K26" s="11" t="str">
        <f>Stundenplan!K26</f>
        <v>*</v>
      </c>
      <c r="L26" s="11" t="str">
        <f>Stundenplan!L26</f>
        <v>*</v>
      </c>
      <c r="P26" s="39"/>
      <c r="Q26" s="45"/>
      <c r="R26" s="42"/>
      <c r="S26" s="42"/>
      <c r="T26" s="47"/>
      <c r="U26" s="52"/>
      <c r="V26" s="42"/>
      <c r="W26" s="43"/>
      <c r="X26" s="54"/>
      <c r="Y26" s="52"/>
      <c r="Z26" s="42"/>
      <c r="AA26" s="43"/>
      <c r="AB26" s="54"/>
      <c r="AC26" s="52"/>
      <c r="AD26" s="42"/>
      <c r="AE26" s="43"/>
      <c r="AF26" s="54"/>
      <c r="AG26" s="52"/>
      <c r="AH26" s="43"/>
      <c r="AI26" s="43"/>
      <c r="AJ26" s="54"/>
      <c r="AL26" s="39"/>
      <c r="AM26" s="45"/>
      <c r="AN26" s="42"/>
      <c r="AO26" s="42"/>
      <c r="AP26" s="47"/>
      <c r="AQ26" s="45"/>
      <c r="AR26" s="42"/>
      <c r="AS26" s="43"/>
      <c r="AT26" s="54"/>
      <c r="AU26" s="52"/>
      <c r="AV26" s="42"/>
      <c r="AW26" s="43"/>
      <c r="AX26" s="54"/>
      <c r="AY26" s="52"/>
      <c r="AZ26" s="42"/>
      <c r="BA26" s="43"/>
      <c r="BB26" s="54"/>
      <c r="BC26" s="52"/>
      <c r="BD26" s="43"/>
      <c r="BE26" s="43"/>
      <c r="BF26" s="54"/>
    </row>
    <row r="27" spans="1:58" x14ac:dyDescent="0.35">
      <c r="A27" s="8">
        <f>Stundenplan!A27</f>
        <v>0.55208333333333337</v>
      </c>
      <c r="B27" s="8">
        <f>Stundenplan!B27</f>
        <v>0.5625</v>
      </c>
      <c r="C27" s="11" t="str">
        <f>Stundenplan!C27</f>
        <v>AZ SuS</v>
      </c>
      <c r="D27" s="11" t="str">
        <f>Stundenplan!D27</f>
        <v>AZ SuS</v>
      </c>
      <c r="E27" s="11" t="str">
        <f>Stundenplan!E27</f>
        <v>AZ SuS</v>
      </c>
      <c r="F27" s="11">
        <f>Stundenplan!F27</f>
        <v>0</v>
      </c>
      <c r="G27" s="11">
        <f>Stundenplan!G27</f>
        <v>0</v>
      </c>
      <c r="H27" s="11">
        <f>Stundenplan!H27</f>
        <v>0</v>
      </c>
      <c r="I27" s="11" t="str">
        <f>Stundenplan!I27</f>
        <v>AZ SuS</v>
      </c>
      <c r="J27" s="11" t="str">
        <f>Stundenplan!J27</f>
        <v>AZ SuS</v>
      </c>
      <c r="K27" s="11">
        <f>Stundenplan!K27</f>
        <v>0</v>
      </c>
      <c r="L27" s="11">
        <f>Stundenplan!L27</f>
        <v>0</v>
      </c>
      <c r="P27" s="39">
        <f t="shared" si="1"/>
        <v>1.041666666666663E-2</v>
      </c>
      <c r="Q27" s="45">
        <f t="shared" si="2"/>
        <v>0</v>
      </c>
      <c r="R27" s="42">
        <f t="shared" si="42"/>
        <v>0</v>
      </c>
      <c r="S27" s="42">
        <f t="shared" si="3"/>
        <v>0</v>
      </c>
      <c r="T27" s="47">
        <f t="shared" si="4"/>
        <v>0</v>
      </c>
      <c r="U27" s="52">
        <f t="shared" si="5"/>
        <v>0</v>
      </c>
      <c r="V27" s="42">
        <f t="shared" si="6"/>
        <v>0</v>
      </c>
      <c r="W27" s="43">
        <f t="shared" si="7"/>
        <v>0</v>
      </c>
      <c r="X27" s="54">
        <f t="shared" si="8"/>
        <v>0</v>
      </c>
      <c r="Y27" s="52">
        <f t="shared" si="9"/>
        <v>0</v>
      </c>
      <c r="Z27" s="42">
        <f t="shared" si="10"/>
        <v>0</v>
      </c>
      <c r="AA27" s="43">
        <f t="shared" si="11"/>
        <v>0</v>
      </c>
      <c r="AB27" s="54">
        <f t="shared" si="12"/>
        <v>0</v>
      </c>
      <c r="AC27" s="52">
        <f t="shared" si="13"/>
        <v>0</v>
      </c>
      <c r="AD27" s="42">
        <f t="shared" si="14"/>
        <v>0</v>
      </c>
      <c r="AE27" s="43">
        <f t="shared" si="15"/>
        <v>0</v>
      </c>
      <c r="AF27" s="54">
        <f t="shared" si="16"/>
        <v>0</v>
      </c>
      <c r="AG27" s="52">
        <f t="shared" si="17"/>
        <v>0</v>
      </c>
      <c r="AH27" s="43">
        <f t="shared" si="18"/>
        <v>0</v>
      </c>
      <c r="AI27" s="43">
        <f t="shared" si="19"/>
        <v>0</v>
      </c>
      <c r="AJ27" s="54">
        <f t="shared" si="20"/>
        <v>0</v>
      </c>
      <c r="AL27" s="39">
        <f t="shared" si="21"/>
        <v>1.041666666666663E-2</v>
      </c>
      <c r="AM27" s="45">
        <f t="shared" si="22"/>
        <v>0</v>
      </c>
      <c r="AN27" s="42">
        <f t="shared" si="23"/>
        <v>0</v>
      </c>
      <c r="AO27" s="42">
        <f t="shared" si="24"/>
        <v>0</v>
      </c>
      <c r="AP27" s="47">
        <f t="shared" si="25"/>
        <v>0</v>
      </c>
      <c r="AQ27" s="45">
        <f t="shared" si="26"/>
        <v>0</v>
      </c>
      <c r="AR27" s="42">
        <f t="shared" si="27"/>
        <v>0</v>
      </c>
      <c r="AS27" s="43">
        <f t="shared" si="28"/>
        <v>0</v>
      </c>
      <c r="AT27" s="54">
        <f t="shared" si="29"/>
        <v>0</v>
      </c>
      <c r="AU27" s="52">
        <f t="shared" si="30"/>
        <v>0</v>
      </c>
      <c r="AV27" s="42">
        <f t="shared" si="31"/>
        <v>0</v>
      </c>
      <c r="AW27" s="43">
        <f t="shared" si="32"/>
        <v>0</v>
      </c>
      <c r="AX27" s="54">
        <f t="shared" si="33"/>
        <v>0</v>
      </c>
      <c r="AY27" s="52">
        <f t="shared" si="34"/>
        <v>0</v>
      </c>
      <c r="AZ27" s="42">
        <f t="shared" si="35"/>
        <v>0</v>
      </c>
      <c r="BA27" s="43">
        <f t="shared" si="36"/>
        <v>0</v>
      </c>
      <c r="BB27" s="54">
        <f t="shared" si="37"/>
        <v>0</v>
      </c>
      <c r="BC27" s="52">
        <f t="shared" si="38"/>
        <v>0</v>
      </c>
      <c r="BD27" s="43">
        <f t="shared" si="39"/>
        <v>0</v>
      </c>
      <c r="BE27" s="43">
        <f t="shared" si="40"/>
        <v>0</v>
      </c>
      <c r="BF27" s="54">
        <f t="shared" si="41"/>
        <v>0</v>
      </c>
    </row>
    <row r="28" spans="1:58" x14ac:dyDescent="0.35">
      <c r="A28" s="8"/>
      <c r="B28" s="8"/>
      <c r="C28" s="11" t="str">
        <f>Stundenplan!C28</f>
        <v>KLP</v>
      </c>
      <c r="D28" s="11" t="str">
        <f>Stundenplan!D28</f>
        <v>KLP</v>
      </c>
      <c r="E28" s="11" t="str">
        <f>Stundenplan!E28</f>
        <v>KLP</v>
      </c>
      <c r="F28" s="11">
        <f>Stundenplan!F28</f>
        <v>0</v>
      </c>
      <c r="G28" s="11">
        <f>Stundenplan!G28</f>
        <v>0</v>
      </c>
      <c r="H28" s="11">
        <f>Stundenplan!H28</f>
        <v>0</v>
      </c>
      <c r="I28" s="11" t="str">
        <f>Stundenplan!I28</f>
        <v>KLP</v>
      </c>
      <c r="J28" s="11" t="str">
        <f>Stundenplan!J28</f>
        <v>KLP</v>
      </c>
      <c r="K28" s="11">
        <f>Stundenplan!K28</f>
        <v>0</v>
      </c>
      <c r="L28" s="11">
        <f>Stundenplan!L28</f>
        <v>0</v>
      </c>
      <c r="P28" s="39"/>
      <c r="Q28" s="45"/>
      <c r="R28" s="42"/>
      <c r="S28" s="42"/>
      <c r="T28" s="47"/>
      <c r="U28" s="52"/>
      <c r="V28" s="42"/>
      <c r="W28" s="43"/>
      <c r="X28" s="54"/>
      <c r="Y28" s="52"/>
      <c r="Z28" s="42"/>
      <c r="AA28" s="43"/>
      <c r="AB28" s="54"/>
      <c r="AC28" s="52"/>
      <c r="AD28" s="42"/>
      <c r="AE28" s="43"/>
      <c r="AF28" s="54"/>
      <c r="AG28" s="52"/>
      <c r="AH28" s="43"/>
      <c r="AI28" s="43"/>
      <c r="AJ28" s="54"/>
      <c r="AL28" s="39"/>
      <c r="AM28" s="45"/>
      <c r="AN28" s="42"/>
      <c r="AO28" s="42"/>
      <c r="AP28" s="47"/>
      <c r="AQ28" s="45"/>
      <c r="AR28" s="42"/>
      <c r="AS28" s="43"/>
      <c r="AT28" s="54"/>
      <c r="AU28" s="52"/>
      <c r="AV28" s="42"/>
      <c r="AW28" s="43"/>
      <c r="AX28" s="54"/>
      <c r="AY28" s="52"/>
      <c r="AZ28" s="42"/>
      <c r="BA28" s="43"/>
      <c r="BB28" s="54"/>
      <c r="BC28" s="52"/>
      <c r="BD28" s="43"/>
      <c r="BE28" s="43"/>
      <c r="BF28" s="54"/>
    </row>
    <row r="29" spans="1:58" x14ac:dyDescent="0.35">
      <c r="A29" s="8">
        <f>Stundenplan!A29</f>
        <v>0.5625</v>
      </c>
      <c r="B29" s="8">
        <f>Stundenplan!B29</f>
        <v>0.59375</v>
      </c>
      <c r="C29" s="11" t="str">
        <f>Stundenplan!C29</f>
        <v>Unt.</v>
      </c>
      <c r="D29" s="11" t="str">
        <f>Stundenplan!D29</f>
        <v>Unt.</v>
      </c>
      <c r="E29" s="11" t="str">
        <f>Stundenplan!E29</f>
        <v>Unt.</v>
      </c>
      <c r="F29" s="11">
        <f>Stundenplan!F29</f>
        <v>0</v>
      </c>
      <c r="G29" s="11">
        <f>Stundenplan!G29</f>
        <v>0</v>
      </c>
      <c r="H29" s="11">
        <f>Stundenplan!H29</f>
        <v>0</v>
      </c>
      <c r="I29" s="11" t="str">
        <f>Stundenplan!I29</f>
        <v>Sportkids</v>
      </c>
      <c r="J29" s="11" t="str">
        <f>Stundenplan!J29</f>
        <v>Unt.</v>
      </c>
      <c r="K29" s="11">
        <f>Stundenplan!K29</f>
        <v>0</v>
      </c>
      <c r="L29" s="11">
        <f>Stundenplan!L29</f>
        <v>0</v>
      </c>
      <c r="P29" s="39">
        <f t="shared" si="1"/>
        <v>3.125E-2</v>
      </c>
      <c r="Q29" s="45">
        <f t="shared" si="2"/>
        <v>0</v>
      </c>
      <c r="R29" s="42">
        <f t="shared" si="42"/>
        <v>0</v>
      </c>
      <c r="S29" s="42">
        <f t="shared" si="3"/>
        <v>0</v>
      </c>
      <c r="T29" s="47">
        <f t="shared" si="4"/>
        <v>0</v>
      </c>
      <c r="U29" s="52">
        <f t="shared" si="5"/>
        <v>0</v>
      </c>
      <c r="V29" s="42">
        <f t="shared" si="6"/>
        <v>0</v>
      </c>
      <c r="W29" s="43">
        <f t="shared" si="7"/>
        <v>0</v>
      </c>
      <c r="X29" s="54">
        <f t="shared" si="8"/>
        <v>0</v>
      </c>
      <c r="Y29" s="52">
        <f t="shared" si="9"/>
        <v>0</v>
      </c>
      <c r="Z29" s="42">
        <f t="shared" si="10"/>
        <v>0</v>
      </c>
      <c r="AA29" s="43">
        <f t="shared" si="11"/>
        <v>0</v>
      </c>
      <c r="AB29" s="54">
        <f t="shared" si="12"/>
        <v>0</v>
      </c>
      <c r="AC29" s="52">
        <f t="shared" si="13"/>
        <v>0</v>
      </c>
      <c r="AD29" s="42">
        <f t="shared" si="14"/>
        <v>0</v>
      </c>
      <c r="AE29" s="43">
        <f t="shared" si="15"/>
        <v>0</v>
      </c>
      <c r="AF29" s="54">
        <f t="shared" si="16"/>
        <v>0</v>
      </c>
      <c r="AG29" s="52">
        <f t="shared" si="17"/>
        <v>0</v>
      </c>
      <c r="AH29" s="43">
        <f t="shared" si="18"/>
        <v>0</v>
      </c>
      <c r="AI29" s="43">
        <f t="shared" si="19"/>
        <v>0</v>
      </c>
      <c r="AJ29" s="54">
        <f t="shared" si="20"/>
        <v>0</v>
      </c>
      <c r="AL29" s="39">
        <f t="shared" si="21"/>
        <v>3.125E-2</v>
      </c>
      <c r="AM29" s="45">
        <f t="shared" si="22"/>
        <v>0</v>
      </c>
      <c r="AN29" s="42">
        <f t="shared" si="23"/>
        <v>0</v>
      </c>
      <c r="AO29" s="42">
        <f t="shared" si="24"/>
        <v>0</v>
      </c>
      <c r="AP29" s="47">
        <f t="shared" si="25"/>
        <v>0</v>
      </c>
      <c r="AQ29" s="45">
        <f t="shared" si="26"/>
        <v>0</v>
      </c>
      <c r="AR29" s="42">
        <f t="shared" si="27"/>
        <v>0</v>
      </c>
      <c r="AS29" s="43">
        <f t="shared" si="28"/>
        <v>0</v>
      </c>
      <c r="AT29" s="54">
        <f t="shared" si="29"/>
        <v>0</v>
      </c>
      <c r="AU29" s="52">
        <f t="shared" si="30"/>
        <v>0</v>
      </c>
      <c r="AV29" s="42">
        <f t="shared" si="31"/>
        <v>0</v>
      </c>
      <c r="AW29" s="43">
        <f t="shared" si="32"/>
        <v>0</v>
      </c>
      <c r="AX29" s="54">
        <f t="shared" si="33"/>
        <v>0</v>
      </c>
      <c r="AY29" s="52">
        <f t="shared" si="34"/>
        <v>0</v>
      </c>
      <c r="AZ29" s="42">
        <f t="shared" si="35"/>
        <v>0</v>
      </c>
      <c r="BA29" s="43">
        <f t="shared" si="36"/>
        <v>0</v>
      </c>
      <c r="BB29" s="54">
        <f t="shared" si="37"/>
        <v>0</v>
      </c>
      <c r="BC29" s="52">
        <f t="shared" si="38"/>
        <v>0</v>
      </c>
      <c r="BD29" s="43">
        <f t="shared" si="39"/>
        <v>0</v>
      </c>
      <c r="BE29" s="43">
        <f t="shared" si="40"/>
        <v>0</v>
      </c>
      <c r="BF29" s="54">
        <f t="shared" si="41"/>
        <v>0</v>
      </c>
    </row>
    <row r="30" spans="1:58" x14ac:dyDescent="0.35">
      <c r="A30" s="8"/>
      <c r="B30" s="8"/>
      <c r="C30" s="11" t="str">
        <f>Stundenplan!C30</f>
        <v>KLP</v>
      </c>
      <c r="D30" s="11" t="str">
        <f>Stundenplan!D30</f>
        <v>KLP</v>
      </c>
      <c r="E30" s="11" t="str">
        <f>Stundenplan!E30</f>
        <v>KLP</v>
      </c>
      <c r="F30" s="11">
        <f>Stundenplan!F30</f>
        <v>0</v>
      </c>
      <c r="G30" s="11">
        <f>Stundenplan!G30</f>
        <v>0</v>
      </c>
      <c r="H30" s="11">
        <f>Stundenplan!H30</f>
        <v>0</v>
      </c>
      <c r="I30" s="11" t="str">
        <f>Stundenplan!I30</f>
        <v>Andere LP</v>
      </c>
      <c r="J30" s="11" t="str">
        <f>Stundenplan!J30</f>
        <v>KLP</v>
      </c>
      <c r="K30" s="11">
        <f>Stundenplan!K30</f>
        <v>0</v>
      </c>
      <c r="L30" s="11">
        <f>Stundenplan!L30</f>
        <v>0</v>
      </c>
      <c r="P30" s="39"/>
      <c r="Q30" s="45"/>
      <c r="R30" s="42"/>
      <c r="S30" s="42"/>
      <c r="T30" s="47"/>
      <c r="U30" s="52"/>
      <c r="V30" s="42"/>
      <c r="W30" s="43"/>
      <c r="X30" s="54"/>
      <c r="Y30" s="52"/>
      <c r="Z30" s="42"/>
      <c r="AA30" s="43"/>
      <c r="AB30" s="54"/>
      <c r="AC30" s="52"/>
      <c r="AD30" s="42"/>
      <c r="AE30" s="43"/>
      <c r="AF30" s="54"/>
      <c r="AG30" s="52"/>
      <c r="AH30" s="43"/>
      <c r="AI30" s="43"/>
      <c r="AJ30" s="54"/>
      <c r="AL30" s="39"/>
      <c r="AM30" s="45"/>
      <c r="AN30" s="42"/>
      <c r="AO30" s="42"/>
      <c r="AP30" s="47"/>
      <c r="AQ30" s="45"/>
      <c r="AR30" s="42"/>
      <c r="AS30" s="43"/>
      <c r="AT30" s="54"/>
      <c r="AU30" s="52"/>
      <c r="AV30" s="42"/>
      <c r="AW30" s="43"/>
      <c r="AX30" s="54"/>
      <c r="AY30" s="52"/>
      <c r="AZ30" s="42"/>
      <c r="BA30" s="43"/>
      <c r="BB30" s="54"/>
      <c r="BC30" s="52"/>
      <c r="BD30" s="43"/>
      <c r="BE30" s="43"/>
      <c r="BF30" s="54"/>
    </row>
    <row r="31" spans="1:58" x14ac:dyDescent="0.35">
      <c r="A31" s="8">
        <f>Stundenplan!A31</f>
        <v>0.59722222222222221</v>
      </c>
      <c r="B31" s="8">
        <f>Stundenplan!B31</f>
        <v>0.62847222222222221</v>
      </c>
      <c r="C31" s="11" t="str">
        <f>Stundenplan!C31</f>
        <v>Unt.</v>
      </c>
      <c r="D31" s="11" t="str">
        <f>Stundenplan!D31</f>
        <v>Unt.</v>
      </c>
      <c r="E31" s="11" t="str">
        <f>Stundenplan!E31</f>
        <v>Unt.</v>
      </c>
      <c r="F31" s="11">
        <f>Stundenplan!F31</f>
        <v>0</v>
      </c>
      <c r="G31" s="11">
        <f>Stundenplan!G31</f>
        <v>0</v>
      </c>
      <c r="H31" s="11">
        <f>Stundenplan!H31</f>
        <v>0</v>
      </c>
      <c r="I31" s="11" t="str">
        <f>Stundenplan!I31</f>
        <v>Sportkids</v>
      </c>
      <c r="J31" s="11" t="str">
        <f>Stundenplan!J31</f>
        <v>Unt.</v>
      </c>
      <c r="K31" s="11">
        <f>Stundenplan!K31</f>
        <v>0</v>
      </c>
      <c r="L31" s="11">
        <f>Stundenplan!L31</f>
        <v>0</v>
      </c>
      <c r="P31" s="39">
        <f t="shared" si="1"/>
        <v>3.125E-2</v>
      </c>
      <c r="Q31" s="45">
        <f t="shared" si="2"/>
        <v>0</v>
      </c>
      <c r="R31" s="42">
        <f t="shared" si="42"/>
        <v>0</v>
      </c>
      <c r="S31" s="42">
        <f t="shared" si="3"/>
        <v>0</v>
      </c>
      <c r="T31" s="47">
        <f t="shared" si="4"/>
        <v>0</v>
      </c>
      <c r="U31" s="52">
        <f t="shared" si="5"/>
        <v>0</v>
      </c>
      <c r="V31" s="42">
        <f t="shared" si="6"/>
        <v>0</v>
      </c>
      <c r="W31" s="43">
        <f t="shared" si="7"/>
        <v>0</v>
      </c>
      <c r="X31" s="54">
        <f t="shared" si="8"/>
        <v>0</v>
      </c>
      <c r="Y31" s="52">
        <f t="shared" si="9"/>
        <v>0</v>
      </c>
      <c r="Z31" s="42">
        <f t="shared" si="10"/>
        <v>0</v>
      </c>
      <c r="AA31" s="43">
        <f t="shared" si="11"/>
        <v>0</v>
      </c>
      <c r="AB31" s="54">
        <f t="shared" si="12"/>
        <v>0</v>
      </c>
      <c r="AC31" s="52">
        <f t="shared" si="13"/>
        <v>0</v>
      </c>
      <c r="AD31" s="42">
        <f t="shared" si="14"/>
        <v>0</v>
      </c>
      <c r="AE31" s="43">
        <f t="shared" si="15"/>
        <v>0</v>
      </c>
      <c r="AF31" s="54">
        <f t="shared" si="16"/>
        <v>0</v>
      </c>
      <c r="AG31" s="52">
        <f t="shared" si="17"/>
        <v>0</v>
      </c>
      <c r="AH31" s="43">
        <f t="shared" si="18"/>
        <v>0</v>
      </c>
      <c r="AI31" s="43">
        <f t="shared" si="19"/>
        <v>0</v>
      </c>
      <c r="AJ31" s="54">
        <f t="shared" si="20"/>
        <v>0</v>
      </c>
      <c r="AL31" s="39">
        <f t="shared" si="21"/>
        <v>3.125E-2</v>
      </c>
      <c r="AM31" s="45">
        <f t="shared" si="22"/>
        <v>0</v>
      </c>
      <c r="AN31" s="42">
        <f t="shared" si="23"/>
        <v>0</v>
      </c>
      <c r="AO31" s="42">
        <f t="shared" si="24"/>
        <v>0</v>
      </c>
      <c r="AP31" s="47">
        <f t="shared" si="25"/>
        <v>0</v>
      </c>
      <c r="AQ31" s="45">
        <f t="shared" si="26"/>
        <v>0</v>
      </c>
      <c r="AR31" s="42">
        <f t="shared" si="27"/>
        <v>0</v>
      </c>
      <c r="AS31" s="43">
        <f t="shared" si="28"/>
        <v>0</v>
      </c>
      <c r="AT31" s="54">
        <f t="shared" si="29"/>
        <v>0</v>
      </c>
      <c r="AU31" s="52">
        <f t="shared" si="30"/>
        <v>0</v>
      </c>
      <c r="AV31" s="42">
        <f t="shared" si="31"/>
        <v>0</v>
      </c>
      <c r="AW31" s="43">
        <f t="shared" si="32"/>
        <v>0</v>
      </c>
      <c r="AX31" s="54">
        <f t="shared" si="33"/>
        <v>0</v>
      </c>
      <c r="AY31" s="52">
        <f t="shared" si="34"/>
        <v>0</v>
      </c>
      <c r="AZ31" s="42">
        <f t="shared" si="35"/>
        <v>0</v>
      </c>
      <c r="BA31" s="43">
        <f t="shared" si="36"/>
        <v>0</v>
      </c>
      <c r="BB31" s="54">
        <f t="shared" si="37"/>
        <v>0</v>
      </c>
      <c r="BC31" s="52">
        <f t="shared" si="38"/>
        <v>0</v>
      </c>
      <c r="BD31" s="43">
        <f t="shared" si="39"/>
        <v>0</v>
      </c>
      <c r="BE31" s="43">
        <f t="shared" si="40"/>
        <v>0</v>
      </c>
      <c r="BF31" s="54">
        <f t="shared" si="41"/>
        <v>0</v>
      </c>
    </row>
    <row r="32" spans="1:58" x14ac:dyDescent="0.35">
      <c r="A32" s="8"/>
      <c r="B32" s="8"/>
      <c r="C32" s="11" t="str">
        <f>Stundenplan!C32</f>
        <v>KLP</v>
      </c>
      <c r="D32" s="11" t="str">
        <f>Stundenplan!D32</f>
        <v>KLP</v>
      </c>
      <c r="E32" s="11" t="str">
        <f>Stundenplan!E32</f>
        <v>KLP</v>
      </c>
      <c r="F32" s="11">
        <f>Stundenplan!F32</f>
        <v>0</v>
      </c>
      <c r="G32" s="11">
        <f>Stundenplan!G32</f>
        <v>0</v>
      </c>
      <c r="H32" s="11">
        <f>Stundenplan!H32</f>
        <v>0</v>
      </c>
      <c r="I32" s="11" t="str">
        <f>Stundenplan!I32</f>
        <v>Andere LP</v>
      </c>
      <c r="J32" s="11" t="str">
        <f>Stundenplan!J32</f>
        <v>KLP</v>
      </c>
      <c r="K32" s="11">
        <f>Stundenplan!K32</f>
        <v>0</v>
      </c>
      <c r="L32" s="11">
        <f>Stundenplan!L32</f>
        <v>0</v>
      </c>
      <c r="P32" s="39"/>
      <c r="Q32" s="45"/>
      <c r="R32" s="42"/>
      <c r="S32" s="42"/>
      <c r="T32" s="47"/>
      <c r="U32" s="52"/>
      <c r="V32" s="42"/>
      <c r="W32" s="43"/>
      <c r="X32" s="54"/>
      <c r="Y32" s="52"/>
      <c r="Z32" s="42"/>
      <c r="AA32" s="43"/>
      <c r="AB32" s="54"/>
      <c r="AC32" s="52"/>
      <c r="AD32" s="42"/>
      <c r="AE32" s="43"/>
      <c r="AF32" s="54"/>
      <c r="AG32" s="52"/>
      <c r="AH32" s="43"/>
      <c r="AI32" s="43"/>
      <c r="AJ32" s="54"/>
      <c r="AL32" s="39"/>
      <c r="AM32" s="45"/>
      <c r="AN32" s="42"/>
      <c r="AO32" s="42"/>
      <c r="AP32" s="47"/>
      <c r="AQ32" s="45"/>
      <c r="AR32" s="42"/>
      <c r="AS32" s="43"/>
      <c r="AT32" s="54"/>
      <c r="AU32" s="52"/>
      <c r="AV32" s="42"/>
      <c r="AW32" s="43"/>
      <c r="AX32" s="54"/>
      <c r="AY32" s="52"/>
      <c r="AZ32" s="42"/>
      <c r="BA32" s="43"/>
      <c r="BB32" s="54"/>
      <c r="BC32" s="52"/>
      <c r="BD32" s="43"/>
      <c r="BE32" s="43"/>
      <c r="BF32" s="54"/>
    </row>
    <row r="33" spans="1:58" x14ac:dyDescent="0.35">
      <c r="A33" s="8">
        <f>Stundenplan!A33</f>
        <v>0.62847222222222221</v>
      </c>
      <c r="B33" s="8">
        <f>Stundenplan!B33</f>
        <v>0.63888888888888895</v>
      </c>
      <c r="C33" s="11" t="str">
        <f>Stundenplan!C33</f>
        <v>Pause</v>
      </c>
      <c r="D33" s="11" t="str">
        <f>Stundenplan!D33</f>
        <v>Pause</v>
      </c>
      <c r="E33" s="11" t="str">
        <f>Stundenplan!E33</f>
        <v>Pause</v>
      </c>
      <c r="F33" s="11" t="str">
        <f>Stundenplan!F33</f>
        <v>Pause</v>
      </c>
      <c r="G33" s="11">
        <f>Stundenplan!G33</f>
        <v>0</v>
      </c>
      <c r="H33" s="11">
        <f>Stundenplan!H33</f>
        <v>0</v>
      </c>
      <c r="I33" s="11">
        <f>Stundenplan!I33</f>
        <v>0</v>
      </c>
      <c r="J33" s="11">
        <f>Stundenplan!J33</f>
        <v>0</v>
      </c>
      <c r="K33" s="11">
        <f>Stundenplan!K33</f>
        <v>0</v>
      </c>
      <c r="L33" s="11">
        <f>Stundenplan!L33</f>
        <v>0</v>
      </c>
      <c r="P33" s="39">
        <f t="shared" si="1"/>
        <v>1.0416666666666741E-2</v>
      </c>
      <c r="Q33" s="45">
        <f t="shared" si="2"/>
        <v>0</v>
      </c>
      <c r="R33" s="42">
        <f t="shared" si="42"/>
        <v>0</v>
      </c>
      <c r="S33" s="42">
        <f t="shared" si="3"/>
        <v>0</v>
      </c>
      <c r="T33" s="47">
        <f t="shared" si="4"/>
        <v>0</v>
      </c>
      <c r="U33" s="52">
        <f t="shared" si="5"/>
        <v>0</v>
      </c>
      <c r="V33" s="42">
        <f t="shared" si="6"/>
        <v>0</v>
      </c>
      <c r="W33" s="43">
        <f t="shared" si="7"/>
        <v>0</v>
      </c>
      <c r="X33" s="54">
        <f t="shared" si="8"/>
        <v>0</v>
      </c>
      <c r="Y33" s="52">
        <f t="shared" si="9"/>
        <v>0</v>
      </c>
      <c r="Z33" s="42">
        <f t="shared" si="10"/>
        <v>0</v>
      </c>
      <c r="AA33" s="43">
        <f t="shared" si="11"/>
        <v>0</v>
      </c>
      <c r="AB33" s="54">
        <f t="shared" si="12"/>
        <v>0</v>
      </c>
      <c r="AC33" s="52">
        <f t="shared" si="13"/>
        <v>0</v>
      </c>
      <c r="AD33" s="42">
        <f t="shared" si="14"/>
        <v>0</v>
      </c>
      <c r="AE33" s="43">
        <f t="shared" si="15"/>
        <v>0</v>
      </c>
      <c r="AF33" s="54">
        <f t="shared" si="16"/>
        <v>0</v>
      </c>
      <c r="AG33" s="52">
        <f t="shared" si="17"/>
        <v>0</v>
      </c>
      <c r="AH33" s="43">
        <f t="shared" si="18"/>
        <v>0</v>
      </c>
      <c r="AI33" s="43">
        <f t="shared" si="19"/>
        <v>0</v>
      </c>
      <c r="AJ33" s="54">
        <f t="shared" si="20"/>
        <v>0</v>
      </c>
      <c r="AL33" s="39">
        <f t="shared" si="21"/>
        <v>1.0416666666666741E-2</v>
      </c>
      <c r="AM33" s="45">
        <f t="shared" si="22"/>
        <v>0</v>
      </c>
      <c r="AN33" s="42">
        <f t="shared" si="23"/>
        <v>0</v>
      </c>
      <c r="AO33" s="42">
        <f t="shared" si="24"/>
        <v>0</v>
      </c>
      <c r="AP33" s="47">
        <f t="shared" si="25"/>
        <v>0</v>
      </c>
      <c r="AQ33" s="45">
        <f t="shared" si="26"/>
        <v>0</v>
      </c>
      <c r="AR33" s="42">
        <f t="shared" si="27"/>
        <v>0</v>
      </c>
      <c r="AS33" s="43">
        <f t="shared" si="28"/>
        <v>0</v>
      </c>
      <c r="AT33" s="54">
        <f t="shared" si="29"/>
        <v>0</v>
      </c>
      <c r="AU33" s="52">
        <f t="shared" si="30"/>
        <v>0</v>
      </c>
      <c r="AV33" s="42">
        <f t="shared" si="31"/>
        <v>0</v>
      </c>
      <c r="AW33" s="43">
        <f t="shared" si="32"/>
        <v>0</v>
      </c>
      <c r="AX33" s="54">
        <f t="shared" si="33"/>
        <v>0</v>
      </c>
      <c r="AY33" s="52">
        <f t="shared" si="34"/>
        <v>0</v>
      </c>
      <c r="AZ33" s="42">
        <f t="shared" si="35"/>
        <v>0</v>
      </c>
      <c r="BA33" s="43">
        <f t="shared" si="36"/>
        <v>0</v>
      </c>
      <c r="BB33" s="54">
        <f t="shared" si="37"/>
        <v>0</v>
      </c>
      <c r="BC33" s="52">
        <f t="shared" si="38"/>
        <v>0</v>
      </c>
      <c r="BD33" s="43">
        <f t="shared" si="39"/>
        <v>0</v>
      </c>
      <c r="BE33" s="43">
        <f t="shared" si="40"/>
        <v>0</v>
      </c>
      <c r="BF33" s="54">
        <f t="shared" si="41"/>
        <v>0</v>
      </c>
    </row>
    <row r="34" spans="1:58" x14ac:dyDescent="0.35">
      <c r="A34" s="8"/>
      <c r="B34" s="8"/>
      <c r="C34" s="11" t="str">
        <f>Stundenplan!C34</f>
        <v>*</v>
      </c>
      <c r="D34" s="11" t="str">
        <f>Stundenplan!D34</f>
        <v>*</v>
      </c>
      <c r="E34" s="11" t="str">
        <f>Stundenplan!E34</f>
        <v>*</v>
      </c>
      <c r="F34" s="11" t="str">
        <f>Stundenplan!F34</f>
        <v>*</v>
      </c>
      <c r="G34" s="11">
        <f>Stundenplan!G34</f>
        <v>0</v>
      </c>
      <c r="H34" s="11">
        <f>Stundenplan!H34</f>
        <v>0</v>
      </c>
      <c r="I34" s="11">
        <f>Stundenplan!I34</f>
        <v>0</v>
      </c>
      <c r="J34" s="11">
        <f>Stundenplan!J34</f>
        <v>0</v>
      </c>
      <c r="K34" s="11">
        <f>Stundenplan!K34</f>
        <v>0</v>
      </c>
      <c r="L34" s="11">
        <f>Stundenplan!L34</f>
        <v>0</v>
      </c>
      <c r="P34" s="39"/>
      <c r="Q34" s="45"/>
      <c r="R34" s="42"/>
      <c r="S34" s="42"/>
      <c r="T34" s="47"/>
      <c r="U34" s="52"/>
      <c r="V34" s="42"/>
      <c r="W34" s="43"/>
      <c r="X34" s="54"/>
      <c r="Y34" s="52"/>
      <c r="Z34" s="42"/>
      <c r="AA34" s="43"/>
      <c r="AB34" s="54"/>
      <c r="AC34" s="52"/>
      <c r="AD34" s="42"/>
      <c r="AE34" s="43"/>
      <c r="AF34" s="54"/>
      <c r="AG34" s="52"/>
      <c r="AH34" s="43"/>
      <c r="AI34" s="43"/>
      <c r="AJ34" s="54"/>
      <c r="AL34" s="39"/>
      <c r="AM34" s="45"/>
      <c r="AN34" s="42"/>
      <c r="AO34" s="42"/>
      <c r="AP34" s="47"/>
      <c r="AQ34" s="45"/>
      <c r="AR34" s="42"/>
      <c r="AS34" s="43"/>
      <c r="AT34" s="54"/>
      <c r="AU34" s="52"/>
      <c r="AV34" s="42"/>
      <c r="AW34" s="43"/>
      <c r="AX34" s="54"/>
      <c r="AY34" s="52"/>
      <c r="AZ34" s="42"/>
      <c r="BA34" s="43"/>
      <c r="BB34" s="54"/>
      <c r="BC34" s="52"/>
      <c r="BD34" s="43"/>
      <c r="BE34" s="43"/>
      <c r="BF34" s="54"/>
    </row>
    <row r="35" spans="1:58" x14ac:dyDescent="0.35">
      <c r="A35" s="8">
        <f>Stundenplan!A35</f>
        <v>0.63888888888888895</v>
      </c>
      <c r="B35" s="8">
        <f>Stundenplan!B35</f>
        <v>0.67013888888888884</v>
      </c>
      <c r="C35" s="11" t="str">
        <f>Stundenplan!C35</f>
        <v>MFE</v>
      </c>
      <c r="D35" s="11" t="str">
        <f>Stundenplan!D35</f>
        <v>MFE</v>
      </c>
      <c r="E35" s="11" t="str">
        <f>Stundenplan!E35</f>
        <v>Besp./KLL</v>
      </c>
      <c r="F35" s="11">
        <f>Stundenplan!F35</f>
        <v>0</v>
      </c>
      <c r="G35" s="11">
        <f>Stundenplan!G35</f>
        <v>0</v>
      </c>
      <c r="H35" s="11">
        <f>Stundenplan!H35</f>
        <v>0</v>
      </c>
      <c r="I35" s="11">
        <f>Stundenplan!I35</f>
        <v>0</v>
      </c>
      <c r="J35" s="11">
        <f>Stundenplan!J35</f>
        <v>0</v>
      </c>
      <c r="K35" s="11">
        <f>Stundenplan!K35</f>
        <v>0</v>
      </c>
      <c r="L35" s="11">
        <f>Stundenplan!L35</f>
        <v>0</v>
      </c>
      <c r="P35" s="39">
        <f t="shared" si="1"/>
        <v>3.1249999999999889E-2</v>
      </c>
      <c r="Q35" s="45">
        <f t="shared" si="2"/>
        <v>0</v>
      </c>
      <c r="R35" s="42">
        <f t="shared" si="42"/>
        <v>0</v>
      </c>
      <c r="S35" s="42">
        <f t="shared" si="3"/>
        <v>0</v>
      </c>
      <c r="T35" s="47">
        <f t="shared" si="4"/>
        <v>0</v>
      </c>
      <c r="U35" s="52">
        <f t="shared" si="5"/>
        <v>0</v>
      </c>
      <c r="V35" s="42">
        <f t="shared" si="6"/>
        <v>0</v>
      </c>
      <c r="W35" s="43">
        <f t="shared" si="7"/>
        <v>0</v>
      </c>
      <c r="X35" s="54">
        <f t="shared" si="8"/>
        <v>0</v>
      </c>
      <c r="Y35" s="52">
        <f t="shared" si="9"/>
        <v>0</v>
      </c>
      <c r="Z35" s="42">
        <f t="shared" si="10"/>
        <v>0</v>
      </c>
      <c r="AA35" s="43">
        <f t="shared" si="11"/>
        <v>0</v>
      </c>
      <c r="AB35" s="54">
        <f t="shared" si="12"/>
        <v>0</v>
      </c>
      <c r="AC35" s="52">
        <f t="shared" si="13"/>
        <v>0</v>
      </c>
      <c r="AD35" s="42">
        <f t="shared" si="14"/>
        <v>0</v>
      </c>
      <c r="AE35" s="43">
        <f t="shared" si="15"/>
        <v>0</v>
      </c>
      <c r="AF35" s="54">
        <f t="shared" si="16"/>
        <v>0</v>
      </c>
      <c r="AG35" s="52">
        <f t="shared" si="17"/>
        <v>0</v>
      </c>
      <c r="AH35" s="43">
        <f t="shared" si="18"/>
        <v>0</v>
      </c>
      <c r="AI35" s="43">
        <f t="shared" si="19"/>
        <v>0</v>
      </c>
      <c r="AJ35" s="54">
        <f t="shared" si="20"/>
        <v>0</v>
      </c>
      <c r="AL35" s="39">
        <f t="shared" si="21"/>
        <v>3.1249999999999889E-2</v>
      </c>
      <c r="AM35" s="45">
        <f t="shared" si="22"/>
        <v>0</v>
      </c>
      <c r="AN35" s="42">
        <f t="shared" si="23"/>
        <v>0</v>
      </c>
      <c r="AO35" s="42">
        <f t="shared" si="24"/>
        <v>0</v>
      </c>
      <c r="AP35" s="47">
        <f t="shared" si="25"/>
        <v>0</v>
      </c>
      <c r="AQ35" s="45">
        <f t="shared" si="26"/>
        <v>0</v>
      </c>
      <c r="AR35" s="42">
        <f t="shared" si="27"/>
        <v>0</v>
      </c>
      <c r="AS35" s="43">
        <f t="shared" si="28"/>
        <v>0</v>
      </c>
      <c r="AT35" s="54">
        <f t="shared" si="29"/>
        <v>0</v>
      </c>
      <c r="AU35" s="52">
        <f t="shared" si="30"/>
        <v>0</v>
      </c>
      <c r="AV35" s="42">
        <f t="shared" si="31"/>
        <v>0</v>
      </c>
      <c r="AW35" s="43">
        <f t="shared" si="32"/>
        <v>0</v>
      </c>
      <c r="AX35" s="54">
        <f t="shared" si="33"/>
        <v>0</v>
      </c>
      <c r="AY35" s="52">
        <f t="shared" si="34"/>
        <v>0</v>
      </c>
      <c r="AZ35" s="42">
        <f t="shared" si="35"/>
        <v>0</v>
      </c>
      <c r="BA35" s="43">
        <f t="shared" si="36"/>
        <v>0</v>
      </c>
      <c r="BB35" s="54">
        <f t="shared" si="37"/>
        <v>0</v>
      </c>
      <c r="BC35" s="52">
        <f t="shared" si="38"/>
        <v>0</v>
      </c>
      <c r="BD35" s="43">
        <f t="shared" si="39"/>
        <v>0</v>
      </c>
      <c r="BE35" s="43">
        <f t="shared" si="40"/>
        <v>0</v>
      </c>
      <c r="BF35" s="54">
        <f t="shared" si="41"/>
        <v>0</v>
      </c>
    </row>
    <row r="36" spans="1:58" x14ac:dyDescent="0.35">
      <c r="A36" s="8"/>
      <c r="B36" s="8"/>
      <c r="C36" s="11" t="str">
        <f>Stundenplan!C36</f>
        <v>Andere LP</v>
      </c>
      <c r="D36" s="11" t="str">
        <f>Stundenplan!D36</f>
        <v>Andere LP</v>
      </c>
      <c r="E36" s="11" t="str">
        <f>Stundenplan!E36</f>
        <v>KLP</v>
      </c>
      <c r="F36" s="11">
        <f>Stundenplan!F36</f>
        <v>0</v>
      </c>
      <c r="G36" s="11">
        <f>Stundenplan!G36</f>
        <v>0</v>
      </c>
      <c r="H36" s="11">
        <f>Stundenplan!H36</f>
        <v>0</v>
      </c>
      <c r="I36" s="11">
        <f>Stundenplan!I36</f>
        <v>0</v>
      </c>
      <c r="J36" s="11">
        <f>Stundenplan!J36</f>
        <v>0</v>
      </c>
      <c r="K36" s="11">
        <f>Stundenplan!K36</f>
        <v>0</v>
      </c>
      <c r="L36" s="11">
        <f>Stundenplan!L36</f>
        <v>0</v>
      </c>
      <c r="P36" s="39"/>
      <c r="Q36" s="45"/>
      <c r="R36" s="42"/>
      <c r="S36" s="42"/>
      <c r="T36" s="47"/>
      <c r="U36" s="52"/>
      <c r="V36" s="42"/>
      <c r="W36" s="43"/>
      <c r="X36" s="54"/>
      <c r="Y36" s="52"/>
      <c r="Z36" s="42"/>
      <c r="AA36" s="43"/>
      <c r="AB36" s="54"/>
      <c r="AC36" s="52"/>
      <c r="AD36" s="42"/>
      <c r="AE36" s="43"/>
      <c r="AF36" s="54"/>
      <c r="AG36" s="52"/>
      <c r="AH36" s="43"/>
      <c r="AI36" s="43"/>
      <c r="AJ36" s="54"/>
      <c r="AL36" s="39"/>
      <c r="AM36" s="45"/>
      <c r="AN36" s="42"/>
      <c r="AO36" s="42"/>
      <c r="AP36" s="47"/>
      <c r="AQ36" s="45"/>
      <c r="AR36" s="42"/>
      <c r="AS36" s="43"/>
      <c r="AT36" s="54"/>
      <c r="AU36" s="52"/>
      <c r="AV36" s="42"/>
      <c r="AW36" s="43"/>
      <c r="AX36" s="54"/>
      <c r="AY36" s="52"/>
      <c r="AZ36" s="42"/>
      <c r="BA36" s="43"/>
      <c r="BB36" s="54"/>
      <c r="BC36" s="52"/>
      <c r="BD36" s="43"/>
      <c r="BE36" s="43"/>
      <c r="BF36" s="54"/>
    </row>
    <row r="37" spans="1:58" x14ac:dyDescent="0.35">
      <c r="A37" s="8">
        <f>Stundenplan!A37</f>
        <v>0.67361111111111116</v>
      </c>
      <c r="B37" s="8">
        <f>Stundenplan!B37</f>
        <v>0.67708333333333337</v>
      </c>
      <c r="C37" s="11">
        <f>Stundenplan!C37</f>
        <v>0</v>
      </c>
      <c r="D37" s="11">
        <f>Stundenplan!D37</f>
        <v>0</v>
      </c>
      <c r="E37" s="11">
        <f>Stundenplan!E37</f>
        <v>0</v>
      </c>
      <c r="F37" s="11">
        <f>Stundenplan!F37</f>
        <v>0</v>
      </c>
      <c r="G37" s="11">
        <f>Stundenplan!G37</f>
        <v>0</v>
      </c>
      <c r="H37" s="11">
        <f>Stundenplan!H37</f>
        <v>0</v>
      </c>
      <c r="I37" s="11">
        <f>Stundenplan!I37</f>
        <v>0</v>
      </c>
      <c r="J37" s="11">
        <f>Stundenplan!J37</f>
        <v>0</v>
      </c>
      <c r="K37" s="11">
        <f>Stundenplan!K37</f>
        <v>0</v>
      </c>
      <c r="L37" s="11">
        <f>Stundenplan!L37</f>
        <v>0</v>
      </c>
      <c r="P37" s="39">
        <f t="shared" si="1"/>
        <v>3.4722222222222099E-3</v>
      </c>
      <c r="Q37" s="45">
        <f t="shared" si="2"/>
        <v>0</v>
      </c>
      <c r="R37" s="42">
        <f t="shared" si="42"/>
        <v>0</v>
      </c>
      <c r="S37" s="42">
        <f t="shared" si="3"/>
        <v>0</v>
      </c>
      <c r="T37" s="47">
        <f t="shared" si="4"/>
        <v>0</v>
      </c>
      <c r="U37" s="52">
        <f t="shared" si="5"/>
        <v>0</v>
      </c>
      <c r="V37" s="42">
        <f t="shared" si="6"/>
        <v>0</v>
      </c>
      <c r="W37" s="43">
        <f t="shared" si="7"/>
        <v>0</v>
      </c>
      <c r="X37" s="54">
        <f t="shared" si="8"/>
        <v>0</v>
      </c>
      <c r="Y37" s="52">
        <f t="shared" si="9"/>
        <v>0</v>
      </c>
      <c r="Z37" s="42">
        <f t="shared" si="10"/>
        <v>0</v>
      </c>
      <c r="AA37" s="43">
        <f t="shared" si="11"/>
        <v>0</v>
      </c>
      <c r="AB37" s="54">
        <f t="shared" si="12"/>
        <v>0</v>
      </c>
      <c r="AC37" s="52">
        <f t="shared" si="13"/>
        <v>0</v>
      </c>
      <c r="AD37" s="42">
        <f t="shared" si="14"/>
        <v>0</v>
      </c>
      <c r="AE37" s="43">
        <f t="shared" si="15"/>
        <v>0</v>
      </c>
      <c r="AF37" s="54">
        <f t="shared" si="16"/>
        <v>0</v>
      </c>
      <c r="AG37" s="52">
        <f t="shared" si="17"/>
        <v>0</v>
      </c>
      <c r="AH37" s="43">
        <f t="shared" si="18"/>
        <v>0</v>
      </c>
      <c r="AI37" s="43">
        <f t="shared" si="19"/>
        <v>0</v>
      </c>
      <c r="AJ37" s="54">
        <f t="shared" si="20"/>
        <v>0</v>
      </c>
      <c r="AL37" s="39">
        <f t="shared" si="21"/>
        <v>3.4722222222222099E-3</v>
      </c>
      <c r="AM37" s="45">
        <f t="shared" si="22"/>
        <v>0</v>
      </c>
      <c r="AN37" s="42">
        <f t="shared" si="23"/>
        <v>0</v>
      </c>
      <c r="AO37" s="42">
        <f t="shared" si="24"/>
        <v>0</v>
      </c>
      <c r="AP37" s="47">
        <f t="shared" si="25"/>
        <v>0</v>
      </c>
      <c r="AQ37" s="45">
        <f t="shared" si="26"/>
        <v>0</v>
      </c>
      <c r="AR37" s="42">
        <f t="shared" si="27"/>
        <v>0</v>
      </c>
      <c r="AS37" s="43">
        <f t="shared" si="28"/>
        <v>0</v>
      </c>
      <c r="AT37" s="54">
        <f t="shared" si="29"/>
        <v>0</v>
      </c>
      <c r="AU37" s="52">
        <f t="shared" si="30"/>
        <v>0</v>
      </c>
      <c r="AV37" s="42">
        <f t="shared" si="31"/>
        <v>0</v>
      </c>
      <c r="AW37" s="43">
        <f t="shared" si="32"/>
        <v>0</v>
      </c>
      <c r="AX37" s="54">
        <f t="shared" si="33"/>
        <v>0</v>
      </c>
      <c r="AY37" s="52">
        <f t="shared" si="34"/>
        <v>0</v>
      </c>
      <c r="AZ37" s="42">
        <f t="shared" si="35"/>
        <v>0</v>
      </c>
      <c r="BA37" s="43">
        <f t="shared" si="36"/>
        <v>0</v>
      </c>
      <c r="BB37" s="54">
        <f t="shared" si="37"/>
        <v>0</v>
      </c>
      <c r="BC37" s="52">
        <f t="shared" si="38"/>
        <v>0</v>
      </c>
      <c r="BD37" s="43">
        <f t="shared" si="39"/>
        <v>0</v>
      </c>
      <c r="BE37" s="43">
        <f t="shared" si="40"/>
        <v>0</v>
      </c>
      <c r="BF37" s="54">
        <f t="shared" si="41"/>
        <v>0</v>
      </c>
    </row>
    <row r="38" spans="1:58" x14ac:dyDescent="0.35">
      <c r="A38" s="8"/>
      <c r="B38" s="8"/>
      <c r="C38" s="11">
        <f>Stundenplan!C38</f>
        <v>0</v>
      </c>
      <c r="D38" s="11">
        <f>Stundenplan!D38</f>
        <v>0</v>
      </c>
      <c r="E38" s="11">
        <f>Stundenplan!E38</f>
        <v>0</v>
      </c>
      <c r="F38" s="11">
        <f>Stundenplan!F38</f>
        <v>0</v>
      </c>
      <c r="G38" s="11">
        <f>Stundenplan!G38</f>
        <v>0</v>
      </c>
      <c r="H38" s="11">
        <f>Stundenplan!H38</f>
        <v>0</v>
      </c>
      <c r="I38" s="11">
        <f>Stundenplan!I38</f>
        <v>0</v>
      </c>
      <c r="J38" s="11">
        <f>Stundenplan!J38</f>
        <v>0</v>
      </c>
      <c r="K38" s="11">
        <f>Stundenplan!K38</f>
        <v>0</v>
      </c>
      <c r="L38" s="11">
        <f>Stundenplan!L38</f>
        <v>0</v>
      </c>
      <c r="P38" s="39"/>
      <c r="Q38" s="45"/>
      <c r="R38" s="42"/>
      <c r="S38" s="42"/>
      <c r="T38" s="47"/>
      <c r="U38" s="52"/>
      <c r="V38" s="42"/>
      <c r="W38" s="43"/>
      <c r="X38" s="54"/>
      <c r="Y38" s="52"/>
      <c r="Z38" s="42"/>
      <c r="AA38" s="43"/>
      <c r="AB38" s="54"/>
      <c r="AC38" s="52"/>
      <c r="AD38" s="42"/>
      <c r="AE38" s="43"/>
      <c r="AF38" s="54"/>
      <c r="AG38" s="52"/>
      <c r="AH38" s="43"/>
      <c r="AI38" s="43"/>
      <c r="AJ38" s="54"/>
      <c r="AL38" s="39"/>
      <c r="AM38" s="45"/>
      <c r="AN38" s="42"/>
      <c r="AO38" s="42"/>
      <c r="AP38" s="47"/>
      <c r="AQ38" s="45"/>
      <c r="AR38" s="42"/>
      <c r="AS38" s="43"/>
      <c r="AT38" s="54"/>
      <c r="AU38" s="52"/>
      <c r="AV38" s="42"/>
      <c r="AW38" s="43"/>
      <c r="AX38" s="54"/>
      <c r="AY38" s="52"/>
      <c r="AZ38" s="42"/>
      <c r="BA38" s="43"/>
      <c r="BB38" s="54"/>
      <c r="BC38" s="52"/>
      <c r="BD38" s="43"/>
      <c r="BE38" s="43"/>
      <c r="BF38" s="54"/>
    </row>
    <row r="39" spans="1:58" x14ac:dyDescent="0.35">
      <c r="A39" s="8">
        <f>Stundenplan!A39</f>
        <v>0.67708333333333337</v>
      </c>
      <c r="B39" s="8">
        <f>Stundenplan!B39</f>
        <v>0.70833333333333337</v>
      </c>
      <c r="C39" s="11">
        <f>Stundenplan!C39</f>
        <v>0</v>
      </c>
      <c r="D39" s="11">
        <f>Stundenplan!D39</f>
        <v>0</v>
      </c>
      <c r="E39" s="11">
        <f>Stundenplan!E39</f>
        <v>0</v>
      </c>
      <c r="F39" s="11">
        <f>Stundenplan!F39</f>
        <v>0</v>
      </c>
      <c r="G39" s="11">
        <f>Stundenplan!G39</f>
        <v>0</v>
      </c>
      <c r="H39" s="11">
        <f>Stundenplan!H39</f>
        <v>0</v>
      </c>
      <c r="I39" s="11">
        <f>Stundenplan!I39</f>
        <v>0</v>
      </c>
      <c r="J39" s="11">
        <f>Stundenplan!J39</f>
        <v>0</v>
      </c>
      <c r="K39" s="11">
        <f>Stundenplan!K39</f>
        <v>0</v>
      </c>
      <c r="L39" s="11">
        <f>Stundenplan!L39</f>
        <v>0</v>
      </c>
      <c r="P39" s="39">
        <f t="shared" si="1"/>
        <v>3.125E-2</v>
      </c>
      <c r="Q39" s="48">
        <f t="shared" si="2"/>
        <v>0</v>
      </c>
      <c r="R39" s="49">
        <f t="shared" si="42"/>
        <v>0</v>
      </c>
      <c r="S39" s="49">
        <f t="shared" si="3"/>
        <v>0</v>
      </c>
      <c r="T39" s="50">
        <f t="shared" si="4"/>
        <v>0</v>
      </c>
      <c r="U39" s="55">
        <f t="shared" si="5"/>
        <v>0</v>
      </c>
      <c r="V39" s="49">
        <f t="shared" si="6"/>
        <v>0</v>
      </c>
      <c r="W39" s="56">
        <f t="shared" si="7"/>
        <v>0</v>
      </c>
      <c r="X39" s="57">
        <f t="shared" si="8"/>
        <v>0</v>
      </c>
      <c r="Y39" s="55">
        <f t="shared" si="9"/>
        <v>0</v>
      </c>
      <c r="Z39" s="49">
        <f t="shared" si="10"/>
        <v>0</v>
      </c>
      <c r="AA39" s="56">
        <f t="shared" si="11"/>
        <v>0</v>
      </c>
      <c r="AB39" s="57">
        <f t="shared" si="12"/>
        <v>0</v>
      </c>
      <c r="AC39" s="55">
        <f t="shared" si="13"/>
        <v>0</v>
      </c>
      <c r="AD39" s="49">
        <f t="shared" si="14"/>
        <v>0</v>
      </c>
      <c r="AE39" s="56">
        <f t="shared" si="15"/>
        <v>0</v>
      </c>
      <c r="AF39" s="57">
        <f t="shared" si="16"/>
        <v>0</v>
      </c>
      <c r="AG39" s="55">
        <f t="shared" si="17"/>
        <v>0</v>
      </c>
      <c r="AH39" s="56">
        <f t="shared" si="18"/>
        <v>0</v>
      </c>
      <c r="AI39" s="56">
        <f t="shared" si="19"/>
        <v>0</v>
      </c>
      <c r="AJ39" s="57">
        <f t="shared" si="20"/>
        <v>0</v>
      </c>
      <c r="AL39" s="39">
        <f t="shared" si="21"/>
        <v>3.125E-2</v>
      </c>
      <c r="AM39" s="45">
        <f t="shared" si="22"/>
        <v>0</v>
      </c>
      <c r="AN39" s="42">
        <f t="shared" si="23"/>
        <v>0</v>
      </c>
      <c r="AO39" s="42">
        <f t="shared" si="24"/>
        <v>0</v>
      </c>
      <c r="AP39" s="47">
        <f t="shared" si="25"/>
        <v>0</v>
      </c>
      <c r="AQ39" s="45">
        <f t="shared" si="26"/>
        <v>0</v>
      </c>
      <c r="AR39" s="42">
        <f t="shared" si="27"/>
        <v>0</v>
      </c>
      <c r="AS39" s="43">
        <f t="shared" si="28"/>
        <v>0</v>
      </c>
      <c r="AT39" s="54">
        <f t="shared" si="29"/>
        <v>0</v>
      </c>
      <c r="AU39" s="52">
        <f t="shared" si="30"/>
        <v>0</v>
      </c>
      <c r="AV39" s="42">
        <f t="shared" si="31"/>
        <v>0</v>
      </c>
      <c r="AW39" s="43">
        <f t="shared" si="32"/>
        <v>0</v>
      </c>
      <c r="AX39" s="54">
        <f t="shared" si="33"/>
        <v>0</v>
      </c>
      <c r="AY39" s="52">
        <f t="shared" si="34"/>
        <v>0</v>
      </c>
      <c r="AZ39" s="42">
        <f t="shared" si="35"/>
        <v>0</v>
      </c>
      <c r="BA39" s="43">
        <f t="shared" si="36"/>
        <v>0</v>
      </c>
      <c r="BB39" s="54">
        <f t="shared" si="37"/>
        <v>0</v>
      </c>
      <c r="BC39" s="52">
        <f t="shared" si="38"/>
        <v>0</v>
      </c>
      <c r="BD39" s="43">
        <f t="shared" si="39"/>
        <v>0</v>
      </c>
      <c r="BE39" s="43">
        <f t="shared" si="40"/>
        <v>0</v>
      </c>
      <c r="BF39" s="54">
        <f t="shared" si="41"/>
        <v>0</v>
      </c>
    </row>
    <row r="40" spans="1:58" x14ac:dyDescent="0.35">
      <c r="A40" s="8"/>
      <c r="B40" s="8"/>
      <c r="C40" s="11">
        <f>Stundenplan!C40</f>
        <v>0</v>
      </c>
      <c r="D40" s="11">
        <f>Stundenplan!D40</f>
        <v>0</v>
      </c>
      <c r="E40" s="11">
        <f>Stundenplan!E40</f>
        <v>0</v>
      </c>
      <c r="F40" s="11">
        <f>Stundenplan!F40</f>
        <v>0</v>
      </c>
      <c r="G40" s="11">
        <f>Stundenplan!G40</f>
        <v>0</v>
      </c>
      <c r="H40" s="11">
        <f>Stundenplan!H40</f>
        <v>0</v>
      </c>
      <c r="I40" s="11">
        <f>Stundenplan!I40</f>
        <v>0</v>
      </c>
      <c r="J40" s="11">
        <f>Stundenplan!J40</f>
        <v>0</v>
      </c>
      <c r="K40" s="11">
        <f>Stundenplan!K40</f>
        <v>0</v>
      </c>
      <c r="L40" s="11">
        <f>Stundenplan!L40</f>
        <v>0</v>
      </c>
      <c r="P40" s="39"/>
      <c r="T40" s="39"/>
      <c r="V40" s="6"/>
      <c r="X40" s="6"/>
      <c r="Z40" s="6"/>
      <c r="AB40" s="6"/>
      <c r="AD40" s="42"/>
      <c r="AF40" s="6"/>
      <c r="AL40" s="39"/>
      <c r="AM40" s="48"/>
      <c r="AN40" s="49"/>
      <c r="AO40" s="49"/>
      <c r="AP40" s="50"/>
      <c r="AQ40" s="48"/>
      <c r="AR40" s="49"/>
      <c r="AS40" s="56"/>
      <c r="AT40" s="57"/>
      <c r="AU40" s="55"/>
      <c r="AV40" s="49"/>
      <c r="AW40" s="56"/>
      <c r="AX40" s="57"/>
      <c r="AY40" s="55"/>
      <c r="AZ40" s="49"/>
      <c r="BA40" s="56"/>
      <c r="BB40" s="57"/>
      <c r="BC40" s="55"/>
      <c r="BD40" s="56"/>
      <c r="BE40" s="56"/>
      <c r="BF40" s="57"/>
    </row>
    <row r="41" spans="1:58" x14ac:dyDescent="0.35">
      <c r="P41" s="3" t="s">
        <v>41</v>
      </c>
    </row>
    <row r="42" spans="1:58" x14ac:dyDescent="0.35">
      <c r="A42" s="42"/>
      <c r="B42" s="42"/>
      <c r="C42" s="43"/>
      <c r="D42" s="43"/>
      <c r="E42" s="43"/>
      <c r="F42" s="43"/>
      <c r="G42" s="43"/>
      <c r="H42" s="43"/>
      <c r="I42" s="43"/>
      <c r="J42" s="43"/>
      <c r="K42" s="43"/>
      <c r="L42" s="43"/>
      <c r="O42" s="3" t="s">
        <v>29</v>
      </c>
      <c r="T42" s="40">
        <f>SUM(T9:T40)</f>
        <v>0</v>
      </c>
      <c r="U42" s="40"/>
      <c r="V42" s="40"/>
      <c r="W42" s="40"/>
      <c r="X42" s="40">
        <f t="shared" ref="X42:AJ42" si="43">SUM(X9:X40)</f>
        <v>0</v>
      </c>
      <c r="Y42" s="40"/>
      <c r="Z42" s="40"/>
      <c r="AA42" s="40"/>
      <c r="AB42" s="40">
        <f t="shared" si="43"/>
        <v>0</v>
      </c>
      <c r="AC42" s="40"/>
      <c r="AD42" s="40"/>
      <c r="AE42" s="40"/>
      <c r="AF42" s="40">
        <f t="shared" si="43"/>
        <v>0</v>
      </c>
      <c r="AG42" s="40"/>
      <c r="AH42" s="40"/>
      <c r="AI42" s="40"/>
      <c r="AJ42" s="40">
        <f t="shared" si="43"/>
        <v>0</v>
      </c>
      <c r="AP42" s="40">
        <f>SUM(AP9:AP40)</f>
        <v>0</v>
      </c>
      <c r="AQ42" s="40"/>
      <c r="AR42" s="40"/>
      <c r="AS42" s="40"/>
      <c r="AT42" s="40">
        <f>SUM(AT9:AT40)</f>
        <v>0</v>
      </c>
      <c r="AU42" s="40"/>
      <c r="AV42" s="40"/>
      <c r="AW42" s="40"/>
      <c r="AX42" s="40">
        <f t="shared" ref="AX42:BF42" si="44">SUM(AX9:AX40)</f>
        <v>0</v>
      </c>
      <c r="AY42" s="40"/>
      <c r="AZ42" s="40"/>
      <c r="BA42" s="40"/>
      <c r="BB42" s="40">
        <f t="shared" si="44"/>
        <v>0</v>
      </c>
      <c r="BC42" s="40"/>
      <c r="BD42" s="40"/>
      <c r="BE42" s="40"/>
      <c r="BF42" s="40">
        <f t="shared" si="44"/>
        <v>0</v>
      </c>
    </row>
    <row r="43" spans="1:58" x14ac:dyDescent="0.35">
      <c r="A43" s="44"/>
      <c r="B43" s="43"/>
      <c r="C43" s="43"/>
      <c r="D43" s="43"/>
      <c r="E43" s="43"/>
      <c r="F43" s="43"/>
      <c r="G43" s="43"/>
      <c r="H43" s="43"/>
      <c r="I43" s="43"/>
      <c r="J43" s="43"/>
      <c r="K43" s="43"/>
      <c r="L43" s="43"/>
      <c r="O43" s="3" t="s">
        <v>30</v>
      </c>
      <c r="P43" s="58">
        <f>SUM(Q43:AJ43)</f>
        <v>0</v>
      </c>
      <c r="T43" s="51">
        <f>(HOUR(T42)*60+MINUTE(T42))/45</f>
        <v>0</v>
      </c>
      <c r="U43" s="41"/>
      <c r="V43" s="41"/>
      <c r="W43" s="41"/>
      <c r="X43" s="51">
        <f t="shared" ref="X43" si="45">(HOUR(X42)*60+MINUTE(X42))/45</f>
        <v>0</v>
      </c>
      <c r="Y43" s="51"/>
      <c r="Z43" s="51"/>
      <c r="AA43" s="51"/>
      <c r="AB43" s="51">
        <f t="shared" ref="AB43" si="46">(HOUR(AB42)*60+MINUTE(AB42))/45</f>
        <v>0</v>
      </c>
      <c r="AC43" s="51"/>
      <c r="AD43" s="51"/>
      <c r="AE43" s="51"/>
      <c r="AF43" s="51">
        <f t="shared" ref="AF43" si="47">(HOUR(AF42)*60+MINUTE(AF42))/45</f>
        <v>0</v>
      </c>
      <c r="AG43" s="51"/>
      <c r="AH43" s="51"/>
      <c r="AI43" s="51"/>
      <c r="AJ43" s="51">
        <f t="shared" ref="AJ43" si="48">(HOUR(AJ42)*60+MINUTE(AJ42))/45</f>
        <v>0</v>
      </c>
      <c r="AL43" s="58">
        <f>SUM(AM43:BF43)</f>
        <v>0</v>
      </c>
      <c r="AP43">
        <f>(HOUR(AP42)*60+MINUTE(AP42))/45</f>
        <v>0</v>
      </c>
      <c r="AT43">
        <f>(HOUR(AT42)*60+MINUTE(AT42))/45</f>
        <v>0</v>
      </c>
      <c r="AX43">
        <f>(HOUR(AX42)*60+MINUTE(AX42))/45</f>
        <v>0</v>
      </c>
      <c r="BB43">
        <f>(HOUR(BB42)*60+MINUTE(BB42))/45</f>
        <v>0</v>
      </c>
      <c r="BF43">
        <f>(HOUR(BF42)*60+MINUTE(BF42))/45</f>
        <v>0</v>
      </c>
    </row>
  </sheetData>
  <mergeCells count="15">
    <mergeCell ref="AQ5:AT5"/>
    <mergeCell ref="AU5:AX5"/>
    <mergeCell ref="AY5:BB5"/>
    <mergeCell ref="BC5:BF5"/>
    <mergeCell ref="C7:D7"/>
    <mergeCell ref="E7:F7"/>
    <mergeCell ref="G7:H7"/>
    <mergeCell ref="I7:J7"/>
    <mergeCell ref="K7:L7"/>
    <mergeCell ref="Q5:T5"/>
    <mergeCell ref="U5:X5"/>
    <mergeCell ref="Y5:AB5"/>
    <mergeCell ref="AC5:AF5"/>
    <mergeCell ref="AG5:AJ5"/>
    <mergeCell ref="AM5:AP5"/>
  </mergeCells>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WL!$B$32:$B$39</xm:f>
          </x14:formula1>
          <xm:sqref>B7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5</vt:i4>
      </vt:variant>
    </vt:vector>
  </HeadingPairs>
  <TitlesOfParts>
    <vt:vector size="17" baseType="lpstr">
      <vt:lpstr>Spiegazioni</vt:lpstr>
      <vt:lpstr>Orario settimanale</vt:lpstr>
      <vt:lpstr>WL</vt:lpstr>
      <vt:lpstr>Tabelle1</vt:lpstr>
      <vt:lpstr>Stundenplan</vt:lpstr>
      <vt:lpstr>BerG</vt:lpstr>
      <vt:lpstr>BerK</vt:lpstr>
      <vt:lpstr>BerAZ</vt:lpstr>
      <vt:lpstr>BerUNT</vt:lpstr>
      <vt:lpstr>BerBS</vt:lpstr>
      <vt:lpstr>BerWald</vt:lpstr>
      <vt:lpstr>BerKLL</vt:lpstr>
      <vt:lpstr>'Orario settimanale'!Druckbereich</vt:lpstr>
      <vt:lpstr>Stundenplan!Druckbereich</vt:lpstr>
      <vt:lpstr>Fächer</vt:lpstr>
      <vt:lpstr>Lehrpersonen</vt:lpstr>
      <vt:lpstr>Spezifikationen</vt:lpstr>
    </vt:vector>
  </TitlesOfParts>
  <Company>Kantonale Verwaltung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Buchli Jachen Andri</dc:creator>
  <cp:lastModifiedBy>Zanetti Arno (AVS GR)</cp:lastModifiedBy>
  <cp:lastPrinted>2025-03-18T06:19:43Z</cp:lastPrinted>
  <dcterms:created xsi:type="dcterms:W3CDTF">2024-12-06T16:41:30Z</dcterms:created>
  <dcterms:modified xsi:type="dcterms:W3CDTF">2025-03-18T07:32:24Z</dcterms:modified>
</cp:coreProperties>
</file>